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891" activeTab="3"/>
  </bookViews>
  <sheets>
    <sheet name="114年度預算總表" sheetId="1" r:id="rId1"/>
    <sheet name="114年度資通訊經費編列分析表" sheetId="2" r:id="rId2"/>
    <sheet name="114年度資通訊基本軟硬體維運預算試算表(基金)" sheetId="3" r:id="rId3"/>
    <sheet name="114年度預算表-政府補助收入" sheetId="4" r:id="rId4"/>
    <sheet name="114年度預算表-自籌收入" sheetId="5" r:id="rId5"/>
    <sheet name="0.現有設備概況" sheetId="6" r:id="rId6"/>
    <sheet name="1.硬體設備費" sheetId="7" r:id="rId7"/>
    <sheet name="2.軟體購置費" sheetId="8" r:id="rId8"/>
    <sheet name="3.系統開發費" sheetId="9" r:id="rId9"/>
    <sheet name="4.資訊操作維護費" sheetId="10" r:id="rId10"/>
    <sheet name="5.資訊設備租金" sheetId="11" r:id="rId11"/>
    <sheet name="6.雲端服務費" sheetId="12" r:id="rId12"/>
    <sheet name="7.軟體使用費" sheetId="13" r:id="rId13"/>
    <sheet name="8.數據通訊費" sheetId="14" r:id="rId14"/>
    <sheet name="9.電腦用品及耗材" sheetId="15" r:id="rId15"/>
  </sheets>
  <definedNames>
    <definedName name="_xlnm.Print_Area" localSheetId="2">'114年度資通訊基本軟硬體維運預算試算表(基金)'!$A$1:$K$26</definedName>
    <definedName name="_xlnm.Print_Area" localSheetId="3">'114年度預算表-政府補助收入'!$A$1:$G$34</definedName>
    <definedName name="_xlnm.Print_Area" localSheetId="0">'114年度預算總表'!$A$1:$G$35</definedName>
  </definedNames>
  <calcPr fullCalcOnLoad="1"/>
</workbook>
</file>

<file path=xl/sharedStrings.xml><?xml version="1.0" encoding="utf-8"?>
<sst xmlns="http://schemas.openxmlformats.org/spreadsheetml/2006/main" count="966" uniqueCount="577">
  <si>
    <t>項目</t>
  </si>
  <si>
    <t>說明</t>
  </si>
  <si>
    <t>需配置設備數</t>
  </si>
  <si>
    <t>電腦顯示器</t>
  </si>
  <si>
    <t>印表機</t>
  </si>
  <si>
    <t>需配置設備數/5</t>
  </si>
  <si>
    <t>文書編輯軟體</t>
  </si>
  <si>
    <t>合計</t>
  </si>
  <si>
    <t>經常門請依需要以原設備購置費之一定比例(5~10%)估算維護費。</t>
  </si>
  <si>
    <t>(試算結果)</t>
  </si>
  <si>
    <t>員額</t>
  </si>
  <si>
    <t>數量</t>
  </si>
  <si>
    <t>1.職員</t>
  </si>
  <si>
    <t>7.駕駛</t>
  </si>
  <si>
    <t>2.警察</t>
  </si>
  <si>
    <t>8.聘用</t>
  </si>
  <si>
    <t>3.法警</t>
  </si>
  <si>
    <t>9.約僱</t>
  </si>
  <si>
    <t>4.駐警</t>
  </si>
  <si>
    <t>10.駐外僱員</t>
  </si>
  <si>
    <t>5.工友</t>
  </si>
  <si>
    <t>6.技工</t>
  </si>
  <si>
    <t>備註</t>
  </si>
  <si>
    <t>差異分析說明:</t>
  </si>
  <si>
    <t>需配置設備數</t>
  </si>
  <si>
    <t>編號</t>
  </si>
  <si>
    <t>(基金適用)</t>
  </si>
  <si>
    <t xml:space="preserve"> </t>
  </si>
  <si>
    <t>估算需求
總量
(1)</t>
  </si>
  <si>
    <r>
      <t xml:space="preserve">試算小計
(千元)
</t>
    </r>
    <r>
      <rPr>
        <b/>
        <sz val="9"/>
        <rFont val="標楷體"/>
        <family val="4"/>
      </rPr>
      <t>(3)=(1)*(2)</t>
    </r>
  </si>
  <si>
    <t>個人設施/每人年分攤
(千元)
(2)=i</t>
  </si>
  <si>
    <r>
      <t>每台</t>
    </r>
    <r>
      <rPr>
        <b/>
        <sz val="12"/>
        <color indexed="12"/>
        <rFont val="標楷體"/>
        <family val="4"/>
      </rPr>
      <t>5,000元</t>
    </r>
    <r>
      <rPr>
        <sz val="12"/>
        <rFont val="標楷體"/>
        <family val="4"/>
      </rPr>
      <t>估算，以5年均攤費用。</t>
    </r>
    <r>
      <rPr>
        <b/>
        <sz val="12"/>
        <color indexed="12"/>
        <rFont val="標楷體"/>
        <family val="4"/>
      </rPr>
      <t>(i=5/5千元)</t>
    </r>
  </si>
  <si>
    <r>
      <t>1.以員額人數1/5比例配置，並以公用為原則 。
2.每台</t>
    </r>
    <r>
      <rPr>
        <b/>
        <sz val="12"/>
        <color indexed="12"/>
        <rFont val="標楷體"/>
        <family val="4"/>
      </rPr>
      <t>25,000元</t>
    </r>
    <r>
      <rPr>
        <sz val="12"/>
        <rFont val="標楷體"/>
        <family val="4"/>
      </rPr>
      <t>估算，以5年均攤費用。</t>
    </r>
    <r>
      <rPr>
        <b/>
        <sz val="12"/>
        <color indexed="12"/>
        <rFont val="標楷體"/>
        <family val="4"/>
      </rPr>
      <t>(i=25/5千元)</t>
    </r>
    <r>
      <rPr>
        <sz val="12"/>
        <rFont val="標楷體"/>
        <family val="4"/>
      </rPr>
      <t xml:space="preserve">
3.若以租賃方式租用印表機時，得依此額度計列。</t>
    </r>
  </si>
  <si>
    <r>
      <t>每套</t>
    </r>
    <r>
      <rPr>
        <b/>
        <sz val="12"/>
        <color indexed="12"/>
        <rFont val="標楷體"/>
        <family val="4"/>
      </rPr>
      <t>15,000元</t>
    </r>
    <r>
      <rPr>
        <sz val="12"/>
        <rFont val="標楷體"/>
        <family val="4"/>
      </rPr>
      <t>估算，以5年均攤費用。</t>
    </r>
    <r>
      <rPr>
        <b/>
        <sz val="12"/>
        <color indexed="12"/>
        <rFont val="標楷體"/>
        <family val="4"/>
      </rPr>
      <t>(i=15/5千元)</t>
    </r>
  </si>
  <si>
    <r>
      <t>一個帳號以</t>
    </r>
    <r>
      <rPr>
        <b/>
        <sz val="12"/>
        <color indexed="12"/>
        <rFont val="標楷體"/>
        <family val="4"/>
      </rPr>
      <t>1,500元</t>
    </r>
    <r>
      <rPr>
        <sz val="12"/>
        <rFont val="標楷體"/>
        <family val="4"/>
      </rPr>
      <t>估算。</t>
    </r>
    <r>
      <rPr>
        <b/>
        <sz val="12"/>
        <color indexed="12"/>
        <rFont val="標楷體"/>
        <family val="4"/>
      </rPr>
      <t>(i=1.5千元)</t>
    </r>
  </si>
  <si>
    <t>項         目</t>
  </si>
  <si>
    <t>□</t>
  </si>
  <si>
    <t>單位：新臺幣千元</t>
  </si>
  <si>
    <r>
      <t>計畫說明：</t>
    </r>
    <r>
      <rPr>
        <sz val="11"/>
        <rFont val="標楷體"/>
        <family val="4"/>
      </rPr>
      <t>(內容包括業務項目、特性及年度內設置及應用電腦之原因)</t>
    </r>
  </si>
  <si>
    <t>資訊操作維護費</t>
  </si>
  <si>
    <t>資訊設備租金</t>
  </si>
  <si>
    <t>雲端服務費</t>
  </si>
  <si>
    <t>維護</t>
  </si>
  <si>
    <t>電腦用品及耗材</t>
  </si>
  <si>
    <t>合      計</t>
  </si>
  <si>
    <t>說
明</t>
  </si>
  <si>
    <t>一、現有設備概況及單位人數：</t>
  </si>
  <si>
    <t>二、運作中應用系統及本年度擬開發之應用系統：</t>
  </si>
  <si>
    <t>三、逐項列明本年度擬購置之硬軟體設備名稱、單價、數量及用途。</t>
  </si>
  <si>
    <t>四、若有委外服務費用，請敍明委外項目及經費估算依據。</t>
  </si>
  <si>
    <t>單位：新臺幣千元</t>
  </si>
  <si>
    <t>項目</t>
  </si>
  <si>
    <t>新增</t>
  </si>
  <si>
    <t>資本支出</t>
  </si>
  <si>
    <t>費用</t>
  </si>
  <si>
    <t>合計</t>
  </si>
  <si>
    <t>備註</t>
  </si>
  <si>
    <t>費率</t>
  </si>
  <si>
    <t>一、基本軟硬體維運(代號:A)</t>
  </si>
  <si>
    <t>小計</t>
  </si>
  <si>
    <t>合計/人數</t>
  </si>
  <si>
    <t>1.個人電腦、印表機、筆記型電腦</t>
  </si>
  <si>
    <t>□</t>
  </si>
  <si>
    <t>2.個人使用之套裝軟體</t>
  </si>
  <si>
    <t>□</t>
  </si>
  <si>
    <t>4.網路設備</t>
  </si>
  <si>
    <t>5.伺服器</t>
  </si>
  <si>
    <t>6.儲存設備</t>
  </si>
  <si>
    <t>8.郵件服務系統</t>
  </si>
  <si>
    <t>合計/人數</t>
  </si>
  <si>
    <t>99.其他</t>
  </si>
  <si>
    <t>二、共用資訊服務</t>
  </si>
  <si>
    <t>小計</t>
  </si>
  <si>
    <t>(一)行政資訊系統(代號:B)</t>
  </si>
  <si>
    <t>(二)業務資訊系統(代號:C)</t>
  </si>
  <si>
    <t>1.○○系統</t>
  </si>
  <si>
    <t>三、創新資訊應用(代號:D)</t>
  </si>
  <si>
    <t>總計</t>
  </si>
  <si>
    <t>擬核定金額</t>
  </si>
  <si>
    <t>填表說明：</t>
  </si>
  <si>
    <t>單位：新臺幣千元</t>
  </si>
  <si>
    <t>(1)現有設備概況</t>
  </si>
  <si>
    <t>項次</t>
  </si>
  <si>
    <t>設備名稱</t>
  </si>
  <si>
    <t>規格摘要</t>
  </si>
  <si>
    <t>用途說明</t>
  </si>
  <si>
    <t>數量</t>
  </si>
  <si>
    <t>當年購入　　金額</t>
  </si>
  <si>
    <t>購買年度</t>
  </si>
  <si>
    <t>維護費用
(政府補助收入)</t>
  </si>
  <si>
    <t>維護費用
(自籌收入)</t>
  </si>
  <si>
    <t>維護費用總金額</t>
  </si>
  <si>
    <t>硬體設備維護費合計</t>
  </si>
  <si>
    <t>（註：行數不夠請自行增加）</t>
  </si>
  <si>
    <r>
      <t>(2)單位人數：</t>
    </r>
    <r>
      <rPr>
        <u val="single"/>
        <sz val="12"/>
        <rFont val="標楷體"/>
        <family val="4"/>
      </rPr>
      <t xml:space="preserve">                                     </t>
    </r>
  </si>
  <si>
    <t>員額(教職員含專兼任老師、正式職員、約聘僱)人數：</t>
  </si>
  <si>
    <t>人</t>
  </si>
  <si>
    <t>全校學生人數：</t>
  </si>
  <si>
    <t>項次</t>
  </si>
  <si>
    <t>設備名稱</t>
  </si>
  <si>
    <t>購(租)</t>
  </si>
  <si>
    <t>單價</t>
  </si>
  <si>
    <t>數量</t>
  </si>
  <si>
    <t>政府補助收入金額</t>
  </si>
  <si>
    <t>自籌收入金額</t>
  </si>
  <si>
    <t>總金額</t>
  </si>
  <si>
    <t>用途說明</t>
  </si>
  <si>
    <t>（註：行數不夠請自行增加）</t>
  </si>
  <si>
    <t>單位：新臺幣千元</t>
  </si>
  <si>
    <t>項次</t>
  </si>
  <si>
    <t>系統、套裝及工具軟體</t>
  </si>
  <si>
    <t>購</t>
  </si>
  <si>
    <t>單價</t>
  </si>
  <si>
    <t>數量</t>
  </si>
  <si>
    <t>政府補助收入金額</t>
  </si>
  <si>
    <t>自籌收入金額</t>
  </si>
  <si>
    <t>總金額</t>
  </si>
  <si>
    <t>用途說明</t>
  </si>
  <si>
    <t>合計</t>
  </si>
  <si>
    <t>（註：行數不夠請自行增加）</t>
  </si>
  <si>
    <t xml:space="preserve"> 單位：新臺幣千元</t>
  </si>
  <si>
    <t>項次</t>
  </si>
  <si>
    <t>系統名稱</t>
  </si>
  <si>
    <t>委外</t>
  </si>
  <si>
    <t>用途說明</t>
  </si>
  <si>
    <t>建置費用
(政府補助收入)</t>
  </si>
  <si>
    <t>建置費用
(自籌收入)</t>
  </si>
  <si>
    <t>建置費用
總金額</t>
  </si>
  <si>
    <t>合計</t>
  </si>
  <si>
    <r>
      <t>(</t>
    </r>
    <r>
      <rPr>
        <sz val="12"/>
        <rFont val="標楷體"/>
        <family val="4"/>
      </rPr>
      <t>註：行數不夠請自行增加）</t>
    </r>
  </si>
  <si>
    <t>應用系統名稱</t>
  </si>
  <si>
    <t>類別</t>
  </si>
  <si>
    <t xml:space="preserve">數量 </t>
  </si>
  <si>
    <t>當年建置金額</t>
  </si>
  <si>
    <t>建置年度</t>
  </si>
  <si>
    <t>維護費用
(政府補助收入)</t>
  </si>
  <si>
    <t>維護費用
(自籌收入)</t>
  </si>
  <si>
    <t>維護費用
總金額</t>
  </si>
  <si>
    <t>應用系統小計</t>
  </si>
  <si>
    <t>系統、套裝及工具軟體名稱</t>
  </si>
  <si>
    <t>當年購買金額</t>
  </si>
  <si>
    <t>購買年度</t>
  </si>
  <si>
    <t>工具軟體維護費用小計</t>
  </si>
  <si>
    <t>資訊操作維護費合計</t>
  </si>
  <si>
    <r>
      <t>(</t>
    </r>
    <r>
      <rPr>
        <sz val="12"/>
        <rFont val="標楷體"/>
        <family val="4"/>
      </rPr>
      <t>註：行數不夠請自行增加）</t>
    </r>
  </si>
  <si>
    <t>項目名稱</t>
  </si>
  <si>
    <t>類別</t>
  </si>
  <si>
    <t xml:space="preserve">數量 </t>
  </si>
  <si>
    <t>當年購買金額</t>
  </si>
  <si>
    <t>維護費用
總金額</t>
  </si>
  <si>
    <t>硬體租賃</t>
  </si>
  <si>
    <t>硬體租賃小計</t>
  </si>
  <si>
    <t>軟體租賃小計</t>
  </si>
  <si>
    <t>資訊設備租金合計</t>
  </si>
  <si>
    <r>
      <t>(</t>
    </r>
    <r>
      <rPr>
        <sz val="12"/>
        <rFont val="標楷體"/>
        <family val="4"/>
      </rPr>
      <t>註：行數不夠請自行增加）</t>
    </r>
  </si>
  <si>
    <t>購(租)</t>
  </si>
  <si>
    <t>單價</t>
  </si>
  <si>
    <t>政府補助收入金額</t>
  </si>
  <si>
    <t>自籌收入金額</t>
  </si>
  <si>
    <t>總金額</t>
  </si>
  <si>
    <t>合計</t>
  </si>
  <si>
    <t>費用項目</t>
  </si>
  <si>
    <t>合          計</t>
  </si>
  <si>
    <t>單位：新臺幣千元</t>
  </si>
  <si>
    <t>項次</t>
  </si>
  <si>
    <t>費用項目</t>
  </si>
  <si>
    <t>用途說明</t>
  </si>
  <si>
    <t>單價</t>
  </si>
  <si>
    <t>數量</t>
  </si>
  <si>
    <t>政府補助收入金額</t>
  </si>
  <si>
    <t>自籌收入金額</t>
  </si>
  <si>
    <t>總金額</t>
  </si>
  <si>
    <t>合          計</t>
  </si>
  <si>
    <t>（註：行數不夠請自行增加）</t>
  </si>
  <si>
    <t>數據通訊費</t>
  </si>
  <si>
    <t>辦證系統</t>
  </si>
  <si>
    <t>校園緊急求救系統</t>
  </si>
  <si>
    <t>門禁管理系統</t>
  </si>
  <si>
    <t>共用資料庫</t>
  </si>
  <si>
    <t>階層式網站管理平台</t>
  </si>
  <si>
    <t>博碩士論文系統</t>
  </si>
  <si>
    <t>空間管理系統</t>
  </si>
  <si>
    <t>多媒體系統</t>
  </si>
  <si>
    <t>門禁管理系統(南大分館)</t>
  </si>
  <si>
    <t>圖書館安全系統(南大分館)</t>
  </si>
  <si>
    <t>音樂系館監控系統</t>
  </si>
  <si>
    <t>系統軟體</t>
  </si>
  <si>
    <t>套裝軟體</t>
  </si>
  <si>
    <t>工具軟體</t>
  </si>
  <si>
    <t>系統軟體、套裝軟體或工具軟體租賃</t>
  </si>
  <si>
    <t>□</t>
  </si>
  <si>
    <t>硬體設備費</t>
  </si>
  <si>
    <t>軟體購置費</t>
  </si>
  <si>
    <t>系統開發費</t>
  </si>
  <si>
    <t>(1) 建立校園網路通訊系統並連接台灣學術網路及網際網路，(2) 提供全校完整之電腦及網際網路服務機制，(3) 負責學生宿舍網路之建置與服務，(4) 建立與維護電子郵件系統，(5) 提供全校電話系統服務，(6) 開發與維護電腦化校務行政系統，(7) 支援網路多媒體教學，(8) 負責攝影棚管理及協助視訊教材製作，(9) 支援同步/非同步遠距教學與推廣教育等等。(10)其他教學研究及公務所需等等。</t>
  </si>
  <si>
    <t>(1) 建立校園網路通訊系統並連接台灣學術網路及網際網路，(2) 提供全校完整之電腦及網際網路服務機制，(3) 負責學生宿舍網路之建置與服務，(4) 建立與維護電子郵件系統，(5) 提供全校電話系統服務，(6) 開發與維護電腦化校務行政系統，(7) 支援網路多媒體教學，(8) 負責攝影棚管理及協助視訊教材製作，(9) 支援同步/非同步遠距教學與推廣教育等等。(10)其他教學研究及公務所需等等。</t>
  </si>
  <si>
    <t>購</t>
  </si>
  <si>
    <t>■</t>
  </si>
  <si>
    <t>應用系統</t>
  </si>
  <si>
    <t>成績單繳費列印系統升級</t>
  </si>
  <si>
    <t>二校區自動繳費系統整合</t>
  </si>
  <si>
    <t>▓</t>
  </si>
  <si>
    <t>停車位管理系統</t>
  </si>
  <si>
    <t>梅園緊急求救系統</t>
  </si>
  <si>
    <t>卡務管理系統(含電子票證掛失系統)</t>
  </si>
  <si>
    <t>機車辦證資料與門禁設定同步程式</t>
  </si>
  <si>
    <t>系統軟體、套裝軟體或工具軟體租賃</t>
  </si>
  <si>
    <t>入出口門禁系統</t>
  </si>
  <si>
    <t>圖書館視聽音響設備控制系統</t>
  </si>
  <si>
    <t>智慧型置物櫃系統</t>
  </si>
  <si>
    <t>校史與特藏數位資料管理系統</t>
  </si>
  <si>
    <t>知識滙系統</t>
  </si>
  <si>
    <t>租</t>
  </si>
  <si>
    <t>校園通報網站</t>
  </si>
  <si>
    <t>南大機房環控系統</t>
  </si>
  <si>
    <t>南大VMware虛擬系統（校園入口網、Mail系統、教學平台…等虛擬主機使用）</t>
  </si>
  <si>
    <t>南大VMware虛擬系統（網路服務主機用）</t>
  </si>
  <si>
    <t>南大網路服務系統維護</t>
  </si>
  <si>
    <t>有線上網認證系統</t>
  </si>
  <si>
    <t>門禁卡機管理系統</t>
  </si>
  <si>
    <t>圖書館自動化管理系統</t>
  </si>
  <si>
    <t>雲端直錄播平台系統</t>
  </si>
  <si>
    <t>機關名稱：國立清華大學校務基金(大學)</t>
  </si>
  <si>
    <t>財規室捐款系統增修費</t>
  </si>
  <si>
    <t>教務資料庫及教務系統(南大)</t>
  </si>
  <si>
    <t>教務行政系統(南大)</t>
  </si>
  <si>
    <t>諮商輔導系統</t>
  </si>
  <si>
    <t>監視錄影傳輸系統</t>
  </si>
  <si>
    <t>財規室捐款系統增修費</t>
  </si>
  <si>
    <t>清華雲/開放式課程系統擴增功能費用</t>
  </si>
  <si>
    <t>電子公文線上簽核系統增修費</t>
  </si>
  <si>
    <t>清華首頁入口網站</t>
  </si>
  <si>
    <t>成績單繳費列印系統</t>
  </si>
  <si>
    <t>住宿組門禁系統</t>
  </si>
  <si>
    <t>建築物履歷系統</t>
  </si>
  <si>
    <t>化學藥品管理系統</t>
  </si>
  <si>
    <t>RFID智慧型圖書館管理系統</t>
  </si>
  <si>
    <t>階層式網站管理平台</t>
  </si>
  <si>
    <t>語言教室系統</t>
  </si>
  <si>
    <t>音樂系館門禁系統</t>
  </si>
  <si>
    <t>英語線上學習及全民英檢線上模擬測驗系統</t>
  </si>
  <si>
    <t>門禁管理系統</t>
  </si>
  <si>
    <t>軟體使用費</t>
  </si>
  <si>
    <r>
      <t>五、請依</t>
    </r>
    <r>
      <rPr>
        <b/>
        <sz val="14"/>
        <rFont val="標楷體"/>
        <family val="4"/>
      </rPr>
      <t>基本軟硬體維運、資訊系統維運及創新資訊應用</t>
    </r>
    <r>
      <rPr>
        <sz val="14"/>
        <rFont val="標楷體"/>
        <family val="4"/>
      </rPr>
      <t>分類方式，於附表「電腦經費編列分析表」進行編列分析，並提供前述說明一至四項資料。。</t>
    </r>
  </si>
  <si>
    <t>聯絡方式</t>
  </si>
  <si>
    <t>單位</t>
  </si>
  <si>
    <t>姓名/職稱</t>
  </si>
  <si>
    <t>電話</t>
  </si>
  <si>
    <t>email</t>
  </si>
  <si>
    <t>承辦單位(核章)</t>
  </si>
  <si>
    <t>會計單位(核章)</t>
  </si>
  <si>
    <t>承辦單位主管</t>
  </si>
  <si>
    <t>填表說明：
1.各基金年度電腦相關經費，均須登錄於資訊預算編審系統(網址：https://ibr.dgbas.gov.tw) ，並據以產製本表函送行政院主計總處。
2.項目說明如下：
(1)硬體設備費:指現購或以融資租賃方式購置電腦硬體設備（含不可分割之電腦軟體配備）及雲端服務相關費用。
(2)軟體購置費:指獨立購租市場現貨之電腦作業系統、資料庫系統、套裝軟體（含版本升級）及雲端服務等費用。
(3)系統開發費:指委託廠商整體規劃、開發、擴充應用系統等相關費用。
(4)資訊操作維護費:指購買資訊作業相關之設備保養、維修、操作及系統維護等服務費用。
(5)資訊設備租金:指以營業租賃方式租用資訊軟硬體設備或使用外部資訊中心軟硬體服務之租金費用。
(6)雲端服務費:指購買雲端服務費用，如：IaaS、PaaS或SaaS等。
(7)軟體使用費:指購置金額未達1萬元軟體或期間未達2 年之軟體授權等費用。
(8)數據通訊費:指使用數據交換、網路通訊等費用。
(9)電腦用品及耗材:指購置電腦用品、耗材及使用年限未達2 年或金額未達1萬元之週邊設備等費用。</t>
  </si>
  <si>
    <t>7.系統軟體</t>
  </si>
  <si>
    <t>9.資安防護</t>
  </si>
  <si>
    <t>3.機房設施</t>
  </si>
  <si>
    <t>(一)基本軟硬體維運：係指為維持機關(構)基本維運所需之個人端、共用伺服器端及機房等之軟硬體設備。</t>
  </si>
  <si>
    <t>1.個人使用之套裝軟體：係指於個人電腦上提供個人使用之套裝軟體，如文書處理軟體、繪圖軟體、影像處理 軟體等；該軟體如屬隨機版請歸屬於原配置之硬體。</t>
  </si>
  <si>
    <t>2.機房設施：係指機房消防、空調、防火及環控等設施、機房委外營運等。</t>
  </si>
  <si>
    <t>3.系統軟體：係指安裝於伺服器提供多人共用之軟體及工具，如：作業系統、資料庫管理系統、程式開發工具、系統管理工具等。</t>
  </si>
  <si>
    <t>4.資安防護：係指依資通安全管理法規定所須配合辦理之資安防護事項，如資訊安全管理系統導入與驗證、安全性檢測、資通安全健診、資通安全威脅偵測管理機制、政府組態基準、資通安全防護措施及資安訓練等。</t>
  </si>
  <si>
    <t>(二)資訊系統維運：係指為維持機關(構)現行系統基本運作所需之系統增修及維護。</t>
  </si>
  <si>
    <t>1.行政資訊系統：係指支援機關(構)輔助單位工作者，如：WebHR、GBA、公文、差勤、知識管理；若屬多機關(構)共用之系統，請開發機關(構)於備註欄填列使用機關(構)數。</t>
  </si>
  <si>
    <t>2.業務資訊系統：係指支援機關(構)業務單位工作或為民服務者，如：公路監理、戶政系統、報稅系統。</t>
  </si>
  <si>
    <t>(三)創新資訊應用：係指經由引進新事物或技術，進而改變舊有系統的程序功能並精進應用，以增加系統價值者;或運用資訊技術，建置創新型應用資訊系統，提升機關(構)為民服務或行政管理效能者。</t>
  </si>
  <si>
    <t>四、各機關(構)可視需要修改或增加項目名稱，如：二、資訊系統維運(一)行政資訊系統下，可自行增加：如資料分析系統；或請擇重要或經費前5大之系統填列，其餘歸於[其他]，並於備註欄說明。</t>
  </si>
  <si>
    <t>五、本表各項資訊預算得依基本業務需求、公共建設、科技發展等計畫別填列於資訊預算編審系統，若係本年度新增建置，請於[新增]欄位加註。</t>
  </si>
  <si>
    <t>六、若資訊服務案中，包括本表所列多個項目，無法區分細項時，請填列於金額比例較大之項目，並於備註欄說明。</t>
  </si>
  <si>
    <t>個人電腦(含筆記型電腦)</t>
  </si>
  <si>
    <r>
      <t>1.每台30</t>
    </r>
    <r>
      <rPr>
        <b/>
        <sz val="12"/>
        <color indexed="12"/>
        <rFont val="標楷體"/>
        <family val="4"/>
      </rPr>
      <t>,000元</t>
    </r>
    <r>
      <rPr>
        <sz val="12"/>
        <rFont val="標楷體"/>
        <family val="4"/>
      </rPr>
      <t>估算，以5年均攤費用。</t>
    </r>
    <r>
      <rPr>
        <b/>
        <sz val="12"/>
        <color indexed="12"/>
        <rFont val="標楷體"/>
        <family val="4"/>
      </rPr>
      <t>(i=30/5千元)</t>
    </r>
    <r>
      <rPr>
        <sz val="12"/>
        <rFont val="標楷體"/>
        <family val="4"/>
      </rPr>
      <t xml:space="preserve">
2.以員額人數1/5比例汰換為原則。             3.</t>
    </r>
    <r>
      <rPr>
        <b/>
        <sz val="12"/>
        <rFont val="標楷體"/>
        <family val="4"/>
      </rPr>
      <t>如有行動化需求，應優先購置筆記型電腦</t>
    </r>
    <r>
      <rPr>
        <sz val="12"/>
        <rFont val="標楷體"/>
        <family val="4"/>
      </rPr>
      <t>。
4.若以營業租賃方式租用時，得依此額度計列。</t>
    </r>
  </si>
  <si>
    <t>郵件服務系統</t>
  </si>
  <si>
    <t>員額數合計(A)=1~10項合計</t>
  </si>
  <si>
    <t>其他(B)</t>
  </si>
  <si>
    <t>無業務需要配置資訊設備人數(C)</t>
  </si>
  <si>
    <t>公務共用電腦數(D)=(C)/10</t>
  </si>
  <si>
    <r>
      <rPr>
        <b/>
        <sz val="12"/>
        <color indexed="10"/>
        <rFont val="標楷體"/>
        <family val="4"/>
      </rPr>
      <t>需配置設備數</t>
    </r>
    <r>
      <rPr>
        <sz val="12"/>
        <color indexed="10"/>
        <rFont val="標楷體"/>
        <family val="4"/>
      </rPr>
      <t>(E)=(A)+(B)-(C)+(D)：</t>
    </r>
  </si>
  <si>
    <r>
      <t>1.各機關請依</t>
    </r>
    <r>
      <rPr>
        <sz val="11"/>
        <color indexed="10"/>
        <rFont val="標楷體"/>
        <family val="4"/>
      </rPr>
      <t>「共同性費用編列基準表」</t>
    </r>
    <r>
      <rPr>
        <sz val="11"/>
        <rFont val="標楷體"/>
        <family val="4"/>
      </rPr>
      <t>之「</t>
    </r>
    <r>
      <rPr>
        <sz val="11"/>
        <color indexed="10"/>
        <rFont val="標楷體"/>
        <family val="4"/>
      </rPr>
      <t>資訊設備</t>
    </r>
    <r>
      <rPr>
        <sz val="11"/>
        <rFont val="標楷體"/>
        <family val="4"/>
      </rPr>
      <t>」，按實際需要於編列標準範圍內核實編列，若有特殊業務需要，得說明計列。 
2.估算原則中所提員額數計算方式係按明列於「預算員額明細表」之職員、警察、法警、駐警、工友、技工、駕駛、聘用、約僱、駐外僱員等員額，如於說明欄中，另列有以業務費支付之臨時人員、派遣人員及承攬人員，且未配置設備者，亦得依業務需要配置</t>
    </r>
    <r>
      <rPr>
        <sz val="11"/>
        <color indexed="48"/>
        <rFont val="標楷體"/>
        <family val="4"/>
      </rPr>
      <t>公務共用個人電腦(含筆記型電腦)，並以不超過該類員額人數1/10比例配置。</t>
    </r>
  </si>
  <si>
    <t>承辦單位(核章)</t>
  </si>
  <si>
    <t>套裝軟體維護費用小計</t>
  </si>
  <si>
    <t>系統軟體維護費用小計</t>
  </si>
  <si>
    <t>員額人數：</t>
  </si>
  <si>
    <t>個人電腦</t>
  </si>
  <si>
    <t>公務用</t>
  </si>
  <si>
    <t>筆記型電腦</t>
  </si>
  <si>
    <t>雷射印表機</t>
  </si>
  <si>
    <t>HP Designjet 500</t>
  </si>
  <si>
    <t>系務行政教學使用</t>
  </si>
  <si>
    <t>數位影印機</t>
  </si>
  <si>
    <t>SHARP MX-M350U</t>
  </si>
  <si>
    <t>彩色數位影印機</t>
  </si>
  <si>
    <t>SHARP MX-3114N (雙紙匣, 鐵桌)</t>
  </si>
  <si>
    <t>單槍液晶投影機</t>
  </si>
  <si>
    <t>EPSON EMP-730</t>
  </si>
  <si>
    <t>系教學使用</t>
  </si>
  <si>
    <t>HP P2000 G3</t>
  </si>
  <si>
    <t>磁碟陣列儲存系統</t>
  </si>
  <si>
    <t>HP P2000</t>
  </si>
  <si>
    <t>2U超薄型伺服器</t>
  </si>
  <si>
    <t>HP DL380G7</t>
  </si>
  <si>
    <t>RICOH SP C252SF</t>
  </si>
  <si>
    <t>低階伺服器</t>
  </si>
  <si>
    <t>15吋彩色液晶顯示器</t>
  </si>
  <si>
    <t>VE510+</t>
  </si>
  <si>
    <t>個人使用</t>
  </si>
  <si>
    <t>液晶投影機</t>
  </si>
  <si>
    <t>EMP-7800UG</t>
  </si>
  <si>
    <t>公共使用</t>
  </si>
  <si>
    <t>數位式資料提示機</t>
  </si>
  <si>
    <t>DZ-3600U</t>
  </si>
  <si>
    <t>伺服器</t>
  </si>
  <si>
    <t>4347-64V</t>
  </si>
  <si>
    <t>單槍投影機</t>
  </si>
  <si>
    <t>PT-LB90U</t>
  </si>
  <si>
    <t>Canon彩色複合機</t>
  </si>
  <si>
    <t>iRA-c2020</t>
  </si>
  <si>
    <t>掃描器</t>
  </si>
  <si>
    <t>ArtixScan XT3500</t>
  </si>
  <si>
    <t>NIKON相機</t>
  </si>
  <si>
    <t>J3 10-30 (WH) VR KIT</t>
  </si>
  <si>
    <t>條碼機</t>
  </si>
  <si>
    <t xml:space="preserve">EZ-4TD        TF3800-314-100 </t>
  </si>
  <si>
    <t>標籤條碼列印機</t>
  </si>
  <si>
    <t>TTP247    T450460160</t>
  </si>
  <si>
    <t>彩色網路傳真事務機</t>
  </si>
  <si>
    <t>Docu Print 1330</t>
  </si>
  <si>
    <t>影印機</t>
  </si>
  <si>
    <t>DC2060  320732</t>
  </si>
  <si>
    <t>96-106</t>
  </si>
  <si>
    <t>91-106</t>
  </si>
  <si>
    <t>94-106</t>
  </si>
  <si>
    <t>42英吋噴墨繪圖機</t>
  </si>
  <si>
    <t>磁碟陣列</t>
  </si>
  <si>
    <t>公務用</t>
  </si>
  <si>
    <t>公共使用</t>
  </si>
  <si>
    <t>個人使用</t>
  </si>
  <si>
    <t>辦公用</t>
  </si>
  <si>
    <r>
      <t>0.現有設備概況及單位人數</t>
    </r>
    <r>
      <rPr>
        <sz val="12"/>
        <color indexed="10"/>
        <rFont val="標楷體"/>
        <family val="4"/>
      </rPr>
      <t>(範例參考)</t>
    </r>
  </si>
  <si>
    <t>新聘教師1名，新購個人電腦1台，供教學研究使用。</t>
  </si>
  <si>
    <t>汰換原101年購置個人電腦1台，已達使用年限，供行政事務使用。</t>
  </si>
  <si>
    <t>筆記型電腦</t>
  </si>
  <si>
    <t>新聘教師1名，新購筆記型電腦1台，供教學研究使用。</t>
  </si>
  <si>
    <t>汰換原100年購置筆記型電腦1台，已達使用年限，供行政事務使用。</t>
  </si>
  <si>
    <t>雷射印表機</t>
  </si>
  <si>
    <t>新聘教師1名，新購雷射印表機1台，供教學研究使用。</t>
  </si>
  <si>
    <t>汰換原100年購置雷射印表機1台，已達使用年限，供行政事務使用。</t>
  </si>
  <si>
    <t>投影機</t>
  </si>
  <si>
    <t>○○單位為提升行政效率，汰換原95年購置，已過使用年限之老舊投影機1台。</t>
  </si>
  <si>
    <t>條碼列印機</t>
  </si>
  <si>
    <t>汰換○○單位95年之條碼列印機，估價採廠商報價。</t>
  </si>
  <si>
    <t>監視錄影主機</t>
  </si>
  <si>
    <t>汰換○○單位100年之舊機，估價採廠商報價。</t>
  </si>
  <si>
    <t>汰換○○單位101年舊機，估價採廠商報價。</t>
  </si>
  <si>
    <t>網路交換器</t>
  </si>
  <si>
    <t>汰換○○單位101年攝影機影像傳輸舊機，估價採廠商報價。</t>
  </si>
  <si>
    <t>伺服器主機</t>
  </si>
  <si>
    <t>汰換○○單位102年監視牆之備份機，估價採廠商報價。</t>
  </si>
  <si>
    <t>汰換○○單位102年系統伺服器，估價採廠商報價。</t>
  </si>
  <si>
    <t>數位相機</t>
  </si>
  <si>
    <t>汰換○○單位102年舊機，估價採廠商報價。</t>
  </si>
  <si>
    <t>超高速乙太網路交換器</t>
  </si>
  <si>
    <t>○○大樓網路部分設備已過使用年限(原97年購買)，擬逐年購新設備作為汰換更新及備品，估價採廠商報價。</t>
  </si>
  <si>
    <t>1U機架式伺服器</t>
  </si>
  <si>
    <t>汰換97年購入之4部伺服器，並因應每年新生入學使用，估價採廠商報價。</t>
  </si>
  <si>
    <t>高階儲存設備</t>
  </si>
  <si>
    <t>汰換99、100年購入之儲存裝置（無保固中），並因應每年新生入學使用，估價採廠商報價。</t>
  </si>
  <si>
    <t>汰換99年購入之網路交換器，參考共同供應契約報價。</t>
  </si>
  <si>
    <t>環控系統伺服器</t>
  </si>
  <si>
    <t>汰換原98年機房環控系統老舊伺服器，參考共同供應契約報價。</t>
  </si>
  <si>
    <t>汰換1U超薄型伺服器1台，原96年購置，已達本校使用年限6年，供○○使用，參考共同供應契約報價。</t>
  </si>
  <si>
    <t>UPS不斷電系統</t>
  </si>
  <si>
    <t>汰換UPS不斷電系統4台，原97年購置，已達本校使用年限8年，參考維護廠商報價。</t>
  </si>
  <si>
    <t>無線網路基地台</t>
  </si>
  <si>
    <t>新建或汰換老舊的無線網路基地台。估價依據：依據廠商報價。</t>
  </si>
  <si>
    <t>汰換公共區連接無線網路基地台的老舊交換器。估價依據：依據廠商報價。</t>
  </si>
  <si>
    <t>網路防火牆</t>
  </si>
  <si>
    <t>汰換95購入○○大樓區防火牆。估價依據：依據廠商報價。</t>
  </si>
  <si>
    <t>儲存系統硬碟</t>
  </si>
  <si>
    <t>新增-資料量增加用以儲存校務系統資料。估價依據：依據廠商報價。</t>
  </si>
  <si>
    <t>KVM電腦切換器</t>
  </si>
  <si>
    <t>汰換，原100年購置，已過使用年限，使用於機房伺服器管理。估價依據：參考共同供應契約報價。</t>
  </si>
  <si>
    <t>儲存設備</t>
  </si>
  <si>
    <t>新購：備份○○主機系統與實體主機之儲存設備。估價依據：參考共同供應契約報價。</t>
  </si>
  <si>
    <t>汰換4部96年購入之老舊網路交換器，已達使用年限。估價依據：前次購買價格。</t>
  </si>
  <si>
    <t>汰換原96年購置個人使用的不斷電系統。估價依據：參考廠商報價。</t>
  </si>
  <si>
    <t>繪圖印表機</t>
  </si>
  <si>
    <t>汰換設備。原設備為93年購置。(估價來源：共同供應契約，分類：電腦週邊設備，組別：第一組，第34項。)</t>
  </si>
  <si>
    <t>新購，資料數位化用。(估價來源：共同供應契約，分類：電腦週邊設備，組別：第二組，第12項。)</t>
  </si>
  <si>
    <t>數位攝影機</t>
  </si>
  <si>
    <t>新購設備，影像記錄用。(估價來源：共同供應契約，分類：電腦設備用品(個人電腦)，組別：第七組，第14項。)</t>
  </si>
  <si>
    <t>新購設備，推廣活動影像記錄用。(估價來源：廠商報價)</t>
  </si>
  <si>
    <t>監視器主機</t>
  </si>
  <si>
    <t>新購設備，○○館舍監視系統使用。(估價來源：廠商報價)</t>
  </si>
  <si>
    <t>無線NAT設備</t>
  </si>
  <si>
    <t>90,91年伺服器，已達使用年限，整合更換，節省維護費用。</t>
  </si>
  <si>
    <t>單槍投影機</t>
  </si>
  <si>
    <t>汰換教學使用(原97年購置)，參考106年購買及電子集中採購網金額。</t>
  </si>
  <si>
    <t>機架式伺服器</t>
  </si>
  <si>
    <t>汰換教學使用之伺服器(原97年購置)，參考電子集中採購網。</t>
  </si>
  <si>
    <t>新增○○樓層使用基地台，參考106年購買金額。</t>
  </si>
  <si>
    <t>數位相機</t>
  </si>
  <si>
    <t>汰換數位相機1台，原100年購置，已達使用年限，供教學公務用。</t>
  </si>
  <si>
    <t>網路交換器</t>
  </si>
  <si>
    <t>汰換原99年購置已達年限網路交換器1台，供○○館無線網路系統及教學用。</t>
  </si>
  <si>
    <t>提供課程講座與活動簡報投影使用，擬汰換原102年購置並已達使用年限投影機1台。(估價來源：廠商報價)</t>
  </si>
  <si>
    <r>
      <t>1.硬體設備費</t>
    </r>
    <r>
      <rPr>
        <sz val="12"/>
        <color indexed="10"/>
        <rFont val="標楷體"/>
        <family val="4"/>
      </rPr>
      <t>(範例參考)</t>
    </r>
  </si>
  <si>
    <r>
      <t>2軟體購置費</t>
    </r>
    <r>
      <rPr>
        <sz val="12"/>
        <color indexed="10"/>
        <rFont val="標楷體"/>
        <family val="4"/>
      </rPr>
      <t>(範例參考)</t>
    </r>
  </si>
  <si>
    <t>(計中-校務組)        原始程式碼資安檢測</t>
  </si>
  <si>
    <t>購</t>
  </si>
  <si>
    <t>校務資訊系統原始程式碼之資訊安全檢測</t>
  </si>
  <si>
    <t>(計中-學科組)           授權軟體、防毒軟體及文章剽竊軟體</t>
  </si>
  <si>
    <t>此軟體須每年購買使用授權(全校教職員工生)。估價依據：參考廠商報價。</t>
  </si>
  <si>
    <t>新購作為教學研究之用途</t>
  </si>
  <si>
    <t>教學研究用</t>
  </si>
  <si>
    <t>Gauss</t>
  </si>
  <si>
    <t>Eveiws</t>
  </si>
  <si>
    <t>全校運動會報名用</t>
  </si>
  <si>
    <t>支援「數位素描」、「數位出版」、「數位影音」課程</t>
  </si>
  <si>
    <t>Rhino6.0</t>
  </si>
  <si>
    <t>新增教學研究用軟體。</t>
  </si>
  <si>
    <t>珠寶設計軟體</t>
  </si>
  <si>
    <t>數位輔助陣列形變軟體</t>
  </si>
  <si>
    <t>數位雕刻軟體</t>
  </si>
  <si>
    <r>
      <t>3.系統開發費</t>
    </r>
    <r>
      <rPr>
        <sz val="12"/>
        <color indexed="10"/>
        <rFont val="標楷體"/>
        <family val="4"/>
      </rPr>
      <t>(範例參考)</t>
    </r>
  </si>
  <si>
    <t>○○系統增修費</t>
  </si>
  <si>
    <t>▓</t>
  </si>
  <si>
    <t>配合○○修改之系統增修費用</t>
  </si>
  <si>
    <t>○○系統擴增功能費用</t>
  </si>
  <si>
    <t>系統功能開發</t>
  </si>
  <si>
    <r>
      <t>4.資訊操作維護費</t>
    </r>
    <r>
      <rPr>
        <sz val="12"/>
        <color indexed="10"/>
        <rFont val="標楷體"/>
        <family val="4"/>
      </rPr>
      <t>(範例參考)</t>
    </r>
  </si>
  <si>
    <t>電子公文線上簽核系統</t>
  </si>
  <si>
    <t>應用系統</t>
  </si>
  <si>
    <t>監視錄影傳輸系統</t>
  </si>
  <si>
    <t>車輛入校收費系統</t>
  </si>
  <si>
    <t>清華實驗室監視系統</t>
  </si>
  <si>
    <t>梅園緊急求救係統</t>
  </si>
  <si>
    <t>卡務管理系統</t>
  </si>
  <si>
    <t>電子錢分帳管理系統</t>
  </si>
  <si>
    <t>採購管理系統</t>
  </si>
  <si>
    <t>化學藥品管理系統</t>
  </si>
  <si>
    <t>毒化物管理系統</t>
  </si>
  <si>
    <t>污水流量報表統計系統</t>
  </si>
  <si>
    <t>微軟伺服器軟體-Server Standard 2012 2 Pro</t>
  </si>
  <si>
    <t>標案報表產生器-visual studio 2008</t>
  </si>
  <si>
    <t>(理學院-數學系)          Scientific Workplace</t>
  </si>
  <si>
    <t>Matlab</t>
  </si>
  <si>
    <t>LabVIEW系所版</t>
  </si>
  <si>
    <t>機械製圖軟體</t>
  </si>
  <si>
    <t>高階數學及符號計算軟體</t>
  </si>
  <si>
    <t>量子物理計算軟體</t>
  </si>
  <si>
    <t>物理計算軟體</t>
  </si>
  <si>
    <r>
      <t>5.資訊設備租金</t>
    </r>
    <r>
      <rPr>
        <sz val="12"/>
        <color indexed="10"/>
        <rFont val="標楷體"/>
        <family val="4"/>
      </rPr>
      <t>(範例參考)</t>
    </r>
  </si>
  <si>
    <t>收據帳務管理系統</t>
  </si>
  <si>
    <t>系統軟體、套裝軟體或工具軟體租賃</t>
  </si>
  <si>
    <t>AUTOCAD軟體</t>
  </si>
  <si>
    <t>零用金管理系統</t>
  </si>
  <si>
    <t>收據管理系統</t>
  </si>
  <si>
    <t>垃圾郵件過濾系統軟體授權</t>
  </si>
  <si>
    <t>前端防毒與APT軟體閘道授權</t>
  </si>
  <si>
    <t>Windows 2016 Server 授權</t>
  </si>
  <si>
    <t>RHEL以及防毒軟體授權</t>
  </si>
  <si>
    <t>網路安全憑證</t>
  </si>
  <si>
    <t>次世代防火牆APT模組授權</t>
  </si>
  <si>
    <t>半導體元件製程與元件性能模擬軟體TCAD OMNI</t>
  </si>
  <si>
    <r>
      <t>6.雲端服務費</t>
    </r>
    <r>
      <rPr>
        <sz val="12"/>
        <color indexed="10"/>
        <rFont val="標楷體"/>
        <family val="4"/>
      </rPr>
      <t>(範例參考)</t>
    </r>
  </si>
  <si>
    <t>○○自動化系統異地取書功能優化</t>
  </si>
  <si>
    <t>購(租)</t>
  </si>
  <si>
    <t>軟體升級</t>
  </si>
  <si>
    <r>
      <t>7.軟體使用費</t>
    </r>
    <r>
      <rPr>
        <sz val="12"/>
        <color indexed="10"/>
        <rFont val="標楷體"/>
        <family val="4"/>
      </rPr>
      <t>(範例參考)</t>
    </r>
  </si>
  <si>
    <t>中華電信光世代電路租金</t>
  </si>
  <si>
    <t>108年光世代電路租金</t>
  </si>
  <si>
    <t>遠傳MVPN費用</t>
  </si>
  <si>
    <t>108年MVPN案費用</t>
  </si>
  <si>
    <t>台哥大MVPN費用</t>
  </si>
  <si>
    <t>簡訊發送</t>
  </si>
  <si>
    <t>用於帳號驗證與加強安全性控管使用(每月)</t>
  </si>
  <si>
    <t>網路通訊費</t>
  </si>
  <si>
    <t>提供國外電子資源查詢</t>
  </si>
  <si>
    <t>電路頻寬(網路)</t>
  </si>
  <si>
    <t>教學研究</t>
  </si>
  <si>
    <t>ADSL</t>
  </si>
  <si>
    <t>院內網路使用</t>
  </si>
  <si>
    <t>網路服務費</t>
  </si>
  <si>
    <t>租網路硬碟</t>
  </si>
  <si>
    <t>網路費</t>
  </si>
  <si>
    <t>○○院辦公室、院學士班教室使用</t>
  </si>
  <si>
    <r>
      <t>8.數據通訊費</t>
    </r>
    <r>
      <rPr>
        <sz val="12"/>
        <color indexed="10"/>
        <rFont val="標楷體"/>
        <family val="4"/>
      </rPr>
      <t>(範例參考)</t>
    </r>
  </si>
  <si>
    <r>
      <t>9.電腦用品及耗材</t>
    </r>
    <r>
      <rPr>
        <sz val="12"/>
        <color indexed="10"/>
        <rFont val="標楷體"/>
        <family val="4"/>
      </rPr>
      <t>(範例參考)</t>
    </r>
  </si>
  <si>
    <t>碳粉匣</t>
  </si>
  <si>
    <t>教學活動用繪圖機用</t>
  </si>
  <si>
    <t>碳粉匣</t>
  </si>
  <si>
    <t>教學研究行政活動用彩色影印機用(黑色)</t>
  </si>
  <si>
    <t>教學研究行政活動用彩色影印機用(彩色)</t>
  </si>
  <si>
    <t>影印紙</t>
  </si>
  <si>
    <t>影印機; 列表機用</t>
  </si>
  <si>
    <t>繪圖機用紙</t>
  </si>
  <si>
    <t>繪圖機用</t>
  </si>
  <si>
    <t>影印紙</t>
  </si>
  <si>
    <t>墨水匣</t>
  </si>
  <si>
    <t>大圖輸出機耗材</t>
  </si>
  <si>
    <t>相關業務之費用</t>
  </si>
  <si>
    <t>記憶體、隨身硬碟、SSD等</t>
  </si>
  <si>
    <t>資料列印--耗材</t>
  </si>
  <si>
    <t>隨身碟、外接式硬碟</t>
  </si>
  <si>
    <t>電腦及網路周邊耗材、線材、電池、光碟片、光碟盒</t>
  </si>
  <si>
    <t>教學研究、演講活動、公務用</t>
  </si>
  <si>
    <t>光碟片</t>
  </si>
  <si>
    <t>展演活動影音紀錄</t>
  </si>
  <si>
    <t>隨身硬碟</t>
  </si>
  <si>
    <t>儲存資料</t>
  </si>
  <si>
    <t>大圖輸出</t>
  </si>
  <si>
    <t>紙材--耗材</t>
  </si>
  <si>
    <t>機房</t>
  </si>
  <si>
    <t>維護費</t>
  </si>
  <si>
    <t>不斷電系統 UPS</t>
  </si>
  <si>
    <t>電腦機房使用</t>
  </si>
  <si>
    <t>二十噸水冷式下吹空調機</t>
  </si>
  <si>
    <t>水冷式空調設備加濕器</t>
  </si>
  <si>
    <t>氣冷箱型冷氣機</t>
  </si>
  <si>
    <t>吊掛式冷氣機</t>
  </si>
  <si>
    <t>分離式冷氣機</t>
  </si>
  <si>
    <t>16Ch.智慧型數位錄放影機</t>
  </si>
  <si>
    <t>電腦主機</t>
  </si>
  <si>
    <t>電腦機房使用
(入口時鐘)</t>
  </si>
  <si>
    <t>4Port網路轉換控制器</t>
  </si>
  <si>
    <t>電腦機房使用(機房環境監控)</t>
  </si>
  <si>
    <t>8AI類比輸入介面</t>
  </si>
  <si>
    <t>插卡式輸出入擴充模組</t>
  </si>
  <si>
    <t>電腦機房管理系統</t>
  </si>
  <si>
    <t>多功能數位電錶</t>
  </si>
  <si>
    <t>液晶顯示器電腦切換器</t>
  </si>
  <si>
    <t>機房UPS電池更換</t>
  </si>
  <si>
    <t>○○主機房UPS電池使用至107年已達5年使用期限，應予更換以維持機房穩定供電。</t>
  </si>
  <si>
    <t>1式</t>
  </si>
  <si>
    <t>機房環控系統維護</t>
  </si>
  <si>
    <t>掸大機房環控系統每季定期保養維護</t>
  </si>
  <si>
    <t>機房水冷冷氣與懸吊式冷氣定期清洗保養</t>
  </si>
  <si>
    <t>機房2部水冷冷氣與4部懸吊氣冷每半年定期清洗保養，維持穩定運作。</t>
  </si>
  <si>
    <t>代管機房冰水機與壁掛冷氣定期清洗保養</t>
  </si>
  <si>
    <t>代管機房1部冰水機與4部壁掛冷氣定期清洗保養，維持穩定運作。</t>
  </si>
  <si>
    <t>機房不斷電系統定期保養維護</t>
  </si>
  <si>
    <t>機房不斷電系統(UPS)每年定期保養維護。</t>
  </si>
  <si>
    <t>機房發電機定期保養維護</t>
  </si>
  <si>
    <t>機房發電機每年定期保養維護。</t>
  </si>
  <si>
    <t>電腦教室、機房門禁系統與監視系統</t>
  </si>
  <si>
    <t>○○校區電腦教室與電腦機房門禁系統與監視系統維護，維持穩定運作</t>
  </si>
  <si>
    <t>機房與網路耗材、簡訊費、墨水、網路佈線、發電機補充柴油、其他雜支等</t>
  </si>
  <si>
    <t>機房與網路耗材、校務網路異常告警簡訊費、印表機墨水夾、網路佈線、發電機補充柴油、其他雜支等。</t>
  </si>
  <si>
    <t>館舍機房維護費</t>
  </si>
  <si>
    <t>實驗室、研究室、行政及教學安全用</t>
  </si>
  <si>
    <t>機房維護費</t>
  </si>
  <si>
    <t>消防、空調</t>
  </si>
  <si>
    <t>機房維護費用</t>
  </si>
  <si>
    <t>機房設備、繪圖機維護費用</t>
  </si>
  <si>
    <t>國立清華大學校務基金(範例參考)</t>
  </si>
  <si>
    <r>
      <t>國立清華大學校務基金</t>
    </r>
    <r>
      <rPr>
        <sz val="16"/>
        <color indexed="10"/>
        <rFont val="標楷體"/>
        <family val="4"/>
      </rPr>
      <t>(範例參考)</t>
    </r>
  </si>
  <si>
    <r>
      <t>國立清華大學校務基金</t>
    </r>
    <r>
      <rPr>
        <b/>
        <sz val="18"/>
        <color indexed="10"/>
        <rFont val="標楷體"/>
        <family val="4"/>
      </rPr>
      <t>(範例參考)</t>
    </r>
  </si>
  <si>
    <t>del軟體</t>
  </si>
  <si>
    <t>Stata</t>
  </si>
  <si>
    <t>全校運動會報名資訊系統</t>
  </si>
  <si>
    <t>Adobe CS 軟體</t>
  </si>
  <si>
    <t xml:space="preserve">                   中華民國114年度</t>
  </si>
  <si>
    <t>本年度(114)
預算數(A)</t>
  </si>
  <si>
    <t>上年度(113)
預算數(B)</t>
  </si>
  <si>
    <t>前年度(112)
決算數(C)</t>
  </si>
  <si>
    <t>比較數
(114-113)
(A)-(B)</t>
  </si>
  <si>
    <t xml:space="preserve">  中華民國 114年度</t>
  </si>
  <si>
    <t>114年度資通訊基本軟硬體維運預算估算原則試算表(使用者端)</t>
  </si>
  <si>
    <t>114年
需求數量
(4)</t>
  </si>
  <si>
    <t>114年概算
(資本門)
(千元)
(5)</t>
  </si>
  <si>
    <t>114年概算
(費用)
(千元)
(6)</t>
  </si>
  <si>
    <t>114年概算
(小計)
(千元)
(7)=(5)+(6)</t>
  </si>
  <si>
    <t>(114編列數)</t>
  </si>
  <si>
    <t>說明：請填入5個紅框內的資料(包含機關名稱、員額、114年編列數及需求數等)，並就試算結果與編列數進行差異分析說明。</t>
  </si>
  <si>
    <t>資通訊經費預算表</t>
  </si>
  <si>
    <t>資通訊經費預算表-政府補助收入</t>
  </si>
  <si>
    <t>資通訊經費預算表-自籌收入</t>
  </si>
  <si>
    <t>資通訊經費編列分析表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</si>
</sst>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00\ ;\-* #,##0.00\ ;* \-#\ ;@\ "/>
    <numFmt numFmtId="177" formatCode="* #,##0\ ;\-* #,##0\ ;* \-#\ ;@\ "/>
    <numFmt numFmtId="178" formatCode="#,##0_ "/>
    <numFmt numFmtId="179" formatCode="_-* #,##0.0_-;\-* #,##0.0_-;_-* &quot;-&quot;??_-;_-@_-"/>
    <numFmt numFmtId="180" formatCode="_-* #,##0_-;\-* #,##0_-;_-* &quot;-&quot;??_-;_-@_-"/>
    <numFmt numFmtId="181" formatCode="&quot;Yes&quot;;&quot;Yes&quot;;&quot;No&quot;"/>
    <numFmt numFmtId="182" formatCode="&quot;True&quot;;&quot;True&quot;;&quot;False&quot;"/>
    <numFmt numFmtId="183" formatCode="&quot;On&quot;;&quot;On&quot;;&quot;Off&quot;"/>
    <numFmt numFmtId="184" formatCode="#,##0_);[Red]\(#,##0\)"/>
    <numFmt numFmtId="185" formatCode="#,##0.0_ "/>
    <numFmt numFmtId="186" formatCode="[$€-2]\ #,##0.00_);[Red]\([$€-2]\ #,##0.00\)"/>
    <numFmt numFmtId="187" formatCode="0_);[Red]\(0\)"/>
    <numFmt numFmtId="188" formatCode="m&quot;月&quot;d&quot;日&quot;"/>
  </numFmts>
  <fonts count="78">
    <font>
      <sz val="12"/>
      <name val="新細明體"/>
      <family val="1"/>
    </font>
    <font>
      <sz val="12"/>
      <color indexed="8"/>
      <name val="新細明體"/>
      <family val="1"/>
    </font>
    <font>
      <sz val="12"/>
      <name val="標楷體"/>
      <family val="4"/>
    </font>
    <font>
      <sz val="18"/>
      <name val="標楷體"/>
      <family val="4"/>
    </font>
    <font>
      <b/>
      <sz val="12"/>
      <name val="標楷體"/>
      <family val="4"/>
    </font>
    <font>
      <b/>
      <sz val="14"/>
      <color indexed="12"/>
      <name val="標楷體"/>
      <family val="4"/>
    </font>
    <font>
      <sz val="12"/>
      <color indexed="12"/>
      <name val="標楷體"/>
      <family val="4"/>
    </font>
    <font>
      <sz val="11"/>
      <name val="標楷體"/>
      <family val="4"/>
    </font>
    <font>
      <b/>
      <sz val="12"/>
      <color indexed="12"/>
      <name val="標楷體"/>
      <family val="4"/>
    </font>
    <font>
      <sz val="14"/>
      <name val="標楷體"/>
      <family val="4"/>
    </font>
    <font>
      <u val="single"/>
      <sz val="14"/>
      <name val="標楷體"/>
      <family val="4"/>
    </font>
    <font>
      <sz val="9"/>
      <name val="新細明體"/>
      <family val="1"/>
    </font>
    <font>
      <b/>
      <sz val="16"/>
      <name val="標楷體"/>
      <family val="4"/>
    </font>
    <font>
      <b/>
      <sz val="18"/>
      <name val="標楷體"/>
      <family val="4"/>
    </font>
    <font>
      <b/>
      <sz val="9"/>
      <name val="標楷體"/>
      <family val="4"/>
    </font>
    <font>
      <sz val="12"/>
      <color indexed="10"/>
      <name val="新細明體"/>
      <family val="1"/>
    </font>
    <font>
      <b/>
      <sz val="18"/>
      <color indexed="10"/>
      <name val="標楷體"/>
      <family val="4"/>
    </font>
    <font>
      <sz val="14"/>
      <color indexed="12"/>
      <name val="標楷體"/>
      <family val="4"/>
    </font>
    <font>
      <sz val="14"/>
      <name val="新細明體"/>
      <family val="1"/>
    </font>
    <font>
      <b/>
      <sz val="14"/>
      <name val="標楷體"/>
      <family val="4"/>
    </font>
    <font>
      <sz val="16"/>
      <name val="標楷體"/>
      <family val="4"/>
    </font>
    <font>
      <u val="single"/>
      <sz val="16"/>
      <name val="標楷體"/>
      <family val="4"/>
    </font>
    <font>
      <u val="single"/>
      <sz val="12"/>
      <name val="標楷體"/>
      <family val="4"/>
    </font>
    <font>
      <b/>
      <sz val="18"/>
      <color indexed="12"/>
      <name val="標楷體"/>
      <family val="4"/>
    </font>
    <font>
      <b/>
      <sz val="18"/>
      <color indexed="14"/>
      <name val="標楷體"/>
      <family val="4"/>
    </font>
    <font>
      <sz val="12"/>
      <name val="Times New Roman"/>
      <family val="1"/>
    </font>
    <font>
      <sz val="10"/>
      <name val="標楷體"/>
      <family val="4"/>
    </font>
    <font>
      <sz val="8"/>
      <name val="標楷體"/>
      <family val="4"/>
    </font>
    <font>
      <sz val="9"/>
      <name val="標楷體"/>
      <family val="4"/>
    </font>
    <font>
      <sz val="6"/>
      <name val="標楷體"/>
      <family val="4"/>
    </font>
    <font>
      <sz val="12"/>
      <color indexed="10"/>
      <name val="標楷體"/>
      <family val="4"/>
    </font>
    <font>
      <sz val="10"/>
      <name val="新細明體"/>
      <family val="1"/>
    </font>
    <font>
      <b/>
      <sz val="12"/>
      <color indexed="10"/>
      <name val="標楷體"/>
      <family val="4"/>
    </font>
    <font>
      <sz val="11"/>
      <color indexed="10"/>
      <name val="標楷體"/>
      <family val="4"/>
    </font>
    <font>
      <sz val="11"/>
      <color indexed="48"/>
      <name val="標楷體"/>
      <family val="4"/>
    </font>
    <font>
      <sz val="11"/>
      <name val="新細明體"/>
      <family val="1"/>
    </font>
    <font>
      <sz val="16"/>
      <color indexed="10"/>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8"/>
      <name val="標楷體"/>
      <family val="4"/>
    </font>
    <font>
      <b/>
      <sz val="12"/>
      <color indexed="8"/>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sz val="12"/>
      <color rgb="FFFF9900"/>
      <name val="新細明體"/>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2"/>
      <color rgb="FFFF0000"/>
      <name val="標楷體"/>
      <family val="4"/>
    </font>
    <font>
      <b/>
      <sz val="12"/>
      <color rgb="FF000000"/>
      <name val="標楷體"/>
      <family val="4"/>
    </font>
    <font>
      <b/>
      <sz val="12"/>
      <color rgb="FFFF0000"/>
      <name val="標楷體"/>
      <family val="4"/>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rgb="FFFBF18D"/>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990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ck">
        <color indexed="10"/>
      </left>
      <right style="thick">
        <color indexed="10"/>
      </right>
      <top style="thick">
        <color indexed="10"/>
      </top>
      <bottom/>
    </border>
    <border>
      <left style="thick">
        <color indexed="10"/>
      </left>
      <right style="thick">
        <color indexed="10"/>
      </right>
      <top/>
      <bottom/>
    </border>
    <border>
      <left style="thick">
        <color indexed="10"/>
      </left>
      <right style="thick">
        <color indexed="10"/>
      </right>
      <top/>
      <bottom style="thick">
        <color indexed="10"/>
      </bottom>
    </border>
    <border>
      <left style="thick">
        <color indexed="10"/>
      </left>
      <right style="thin">
        <color indexed="8"/>
      </right>
      <top style="thick">
        <color indexed="10"/>
      </top>
      <bottom style="thin">
        <color indexed="8"/>
      </bottom>
    </border>
    <border>
      <left style="thin">
        <color indexed="8"/>
      </left>
      <right style="thin">
        <color indexed="8"/>
      </right>
      <top style="thick">
        <color indexed="10"/>
      </top>
      <bottom style="thin">
        <color indexed="8"/>
      </bottom>
    </border>
    <border>
      <left style="thin">
        <color indexed="8"/>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10"/>
      </right>
      <top style="thin">
        <color indexed="8"/>
      </top>
      <bottom style="thin">
        <color indexed="8"/>
      </bottom>
    </border>
    <border>
      <left/>
      <right/>
      <top/>
      <bottom style="medium"/>
    </border>
    <border>
      <left style="thick"/>
      <right style="thin"/>
      <top style="thick"/>
      <bottom style="thick"/>
    </border>
    <border>
      <left style="thin"/>
      <right style="thin"/>
      <top style="thick"/>
      <bottom style="thick"/>
    </border>
    <border>
      <left style="thin"/>
      <right/>
      <top style="thick"/>
      <bottom style="thick"/>
    </border>
    <border>
      <left style="thin"/>
      <right style="thin"/>
      <top style="thick"/>
      <bottom/>
    </border>
    <border>
      <left style="thin"/>
      <right/>
      <top style="thick"/>
      <bottom/>
    </border>
    <border>
      <left style="thin"/>
      <right style="thick"/>
      <top style="thick"/>
      <bottom style="thick">
        <color indexed="8"/>
      </bottom>
    </border>
    <border>
      <left style="thin"/>
      <right style="thick"/>
      <top style="thick"/>
      <bottom style="thick"/>
    </border>
    <border>
      <left style="thick"/>
      <right style="thin"/>
      <top/>
      <bottom/>
    </border>
    <border>
      <left style="thin"/>
      <right style="thin"/>
      <top/>
      <bottom style="thin"/>
    </border>
    <border>
      <left style="thin"/>
      <right/>
      <top/>
      <bottom style="thin"/>
    </border>
    <border>
      <left style="thick">
        <color indexed="10"/>
      </left>
      <right style="thick">
        <color indexed="8"/>
      </right>
      <top style="thick">
        <color indexed="8"/>
      </top>
      <bottom style="thin">
        <color indexed="8"/>
      </bottom>
    </border>
    <border>
      <left style="thick">
        <color indexed="10"/>
      </left>
      <right style="thick"/>
      <top/>
      <bottom style="thin"/>
    </border>
    <border>
      <left style="thick"/>
      <right style="thin"/>
      <top style="thin"/>
      <bottom/>
    </border>
    <border>
      <left style="thin"/>
      <right style="thin"/>
      <top style="thin"/>
      <bottom style="thin"/>
    </border>
    <border>
      <left style="thin"/>
      <right/>
      <top style="thin"/>
      <bottom style="thin"/>
    </border>
    <border>
      <left style="thick">
        <color indexed="10"/>
      </left>
      <right style="thick">
        <color indexed="8"/>
      </right>
      <top style="thin">
        <color indexed="8"/>
      </top>
      <bottom style="thin">
        <color indexed="8"/>
      </bottom>
    </border>
    <border>
      <left style="thick">
        <color indexed="10"/>
      </left>
      <right style="thick"/>
      <top style="thin"/>
      <bottom style="thin"/>
    </border>
    <border>
      <left style="thin"/>
      <right style="thin"/>
      <top style="thin"/>
      <bottom/>
    </border>
    <border diagonalDown="1">
      <left style="thin"/>
      <right style="thin"/>
      <top style="thick"/>
      <bottom style="thick"/>
      <diagonal style="thin"/>
    </border>
    <border diagonalDown="1">
      <left style="medium"/>
      <right style="thin"/>
      <top/>
      <bottom style="medium"/>
      <diagonal style="thin"/>
    </border>
    <border>
      <left style="thin"/>
      <right style="thin"/>
      <top style="thick">
        <color indexed="10"/>
      </top>
      <bottom style="medium"/>
    </border>
    <border>
      <left style="thin"/>
      <right style="medium"/>
      <top/>
      <bottom style="medium"/>
    </border>
    <border>
      <left style="thin"/>
      <right style="medium"/>
      <top/>
      <bottom style="thick"/>
    </border>
    <border>
      <left/>
      <right style="thick"/>
      <top style="thick"/>
      <bottom style="thick"/>
    </border>
    <border>
      <left style="medium"/>
      <right style="medium"/>
      <top style="medium"/>
      <bottom style="medium"/>
    </border>
    <border>
      <left style="thick">
        <color indexed="10"/>
      </left>
      <right/>
      <top/>
      <bottom/>
    </border>
    <border>
      <left style="medium"/>
      <right style="medium"/>
      <top>
        <color indexed="63"/>
      </top>
      <bottom style="mediu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ck">
        <color rgb="FFFF0000"/>
      </left>
      <right style="thick">
        <color rgb="FFFF0000"/>
      </right>
      <top style="thick">
        <color rgb="FFFF0000"/>
      </top>
      <bottom style="thick">
        <color rgb="FFFF0000"/>
      </bottom>
    </border>
    <border>
      <left style="thick">
        <color rgb="FFFF0000"/>
      </left>
      <right style="thick">
        <color rgb="FFFF0000"/>
      </right>
      <top/>
      <bottom style="thick">
        <color rgb="FFFF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rgb="FF000000"/>
      </left>
      <right>
        <color indexed="63"/>
      </right>
      <top style="medium">
        <color rgb="FF000000"/>
      </top>
      <bottom style="medium"/>
    </border>
    <border>
      <left>
        <color indexed="63"/>
      </left>
      <right style="medium">
        <color rgb="FF000000"/>
      </right>
      <top style="medium">
        <color rgb="FF000000"/>
      </top>
      <bottom style="medium"/>
    </border>
    <border>
      <left>
        <color indexed="63"/>
      </left>
      <right>
        <color indexed="63"/>
      </right>
      <top style="medium"/>
      <bottom>
        <color indexed="63"/>
      </botto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color rgb="FF000000"/>
      </left>
      <right>
        <color indexed="63"/>
      </right>
      <top style="medium"/>
      <bottom style="medium">
        <color rgb="FF000000"/>
      </bottom>
    </border>
    <border>
      <left>
        <color indexed="63"/>
      </left>
      <right style="medium">
        <color rgb="FF000000"/>
      </right>
      <top style="medium"/>
      <bottom style="medium">
        <color rgb="FF000000"/>
      </bottom>
    </border>
    <border>
      <left style="thick">
        <color indexed="10"/>
      </left>
      <right/>
      <top style="thick">
        <color indexed="10"/>
      </top>
      <bottom/>
    </border>
    <border>
      <left/>
      <right/>
      <top style="thick">
        <color indexed="10"/>
      </top>
      <bottom/>
    </border>
    <border>
      <left/>
      <right style="thick">
        <color indexed="10"/>
      </right>
      <top style="thick">
        <color indexed="10"/>
      </top>
      <bottom/>
    </border>
    <border>
      <left/>
      <right style="thick">
        <color indexed="10"/>
      </right>
      <top/>
      <bottom/>
    </border>
    <border>
      <left style="thick">
        <color indexed="10"/>
      </left>
      <right/>
      <top/>
      <bottom style="thick">
        <color indexed="10"/>
      </bottom>
    </border>
    <border>
      <left/>
      <right/>
      <top/>
      <bottom style="thick">
        <color indexed="10"/>
      </bottom>
    </border>
    <border>
      <left/>
      <right style="thick">
        <color indexed="10"/>
      </right>
      <top/>
      <bottom style="thick">
        <color indexed="10"/>
      </bottom>
    </border>
    <border>
      <left style="thick">
        <color indexed="10"/>
      </left>
      <right style="thick">
        <color indexed="10"/>
      </right>
      <top style="thick">
        <color indexed="10"/>
      </top>
      <bottom style="thick">
        <color indexed="10"/>
      </bottom>
    </border>
    <border>
      <left>
        <color indexed="63"/>
      </left>
      <right style="thin"/>
      <top>
        <color indexed="63"/>
      </top>
      <bottom>
        <color indexed="63"/>
      </bottom>
    </border>
    <border>
      <left>
        <color indexed="63"/>
      </left>
      <right>
        <color indexed="63"/>
      </right>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0" fillId="0" borderId="0">
      <alignment/>
      <protection/>
    </xf>
    <xf numFmtId="0" fontId="0" fillId="0" borderId="0">
      <alignment/>
      <protection/>
    </xf>
    <xf numFmtId="176" fontId="0" fillId="0" borderId="0" applyBorder="0" applyProtection="0">
      <alignment vertical="center"/>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7" fillId="0" borderId="0" applyNumberFormat="0" applyFill="0" applyBorder="0" applyAlignment="0" applyProtection="0"/>
    <xf numFmtId="0" fontId="58" fillId="19" borderId="0" applyNumberFormat="0" applyBorder="0" applyAlignment="0" applyProtection="0"/>
    <xf numFmtId="0" fontId="59" fillId="0" borderId="1" applyNumberFormat="0" applyFill="0" applyAlignment="0" applyProtection="0"/>
    <xf numFmtId="0" fontId="60" fillId="20" borderId="0" applyNumberFormat="0" applyBorder="0" applyAlignment="0" applyProtection="0"/>
    <xf numFmtId="9" fontId="0" fillId="0" borderId="0" applyFont="0" applyFill="0" applyBorder="0" applyAlignment="0" applyProtection="0"/>
    <xf numFmtId="0" fontId="6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0" fillId="22" borderId="4" applyNumberFormat="0" applyFont="0" applyAlignment="0" applyProtection="0"/>
    <xf numFmtId="0" fontId="63" fillId="0" borderId="0" applyNumberFormat="0" applyFill="0" applyBorder="0" applyAlignment="0" applyProtection="0"/>
    <xf numFmtId="0" fontId="64" fillId="0" borderId="5" applyProtection="0">
      <alignment vertical="center"/>
    </xf>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29" borderId="2" applyNumberFormat="0" applyAlignment="0" applyProtection="0"/>
    <xf numFmtId="0" fontId="70" fillId="21" borderId="9" applyNumberFormat="0" applyAlignment="0" applyProtection="0"/>
    <xf numFmtId="0" fontId="71" fillId="30" borderId="10" applyNumberFormat="0" applyAlignment="0" applyProtection="0"/>
    <xf numFmtId="0" fontId="72" fillId="31" borderId="0" applyNumberFormat="0" applyBorder="0" applyAlignment="0" applyProtection="0"/>
    <xf numFmtId="0" fontId="73" fillId="0" borderId="0" applyNumberFormat="0" applyFill="0" applyBorder="0" applyAlignment="0" applyProtection="0"/>
  </cellStyleXfs>
  <cellXfs count="330">
    <xf numFmtId="0" fontId="0" fillId="0" borderId="0" xfId="0" applyAlignment="1">
      <alignment vertical="center"/>
    </xf>
    <xf numFmtId="177" fontId="2" fillId="0" borderId="0" xfId="35" applyNumberFormat="1" applyFont="1" applyBorder="1" applyAlignment="1" applyProtection="1">
      <alignment vertical="center"/>
      <protection/>
    </xf>
    <xf numFmtId="0" fontId="4" fillId="32" borderId="11" xfId="0" applyFont="1" applyFill="1" applyBorder="1" applyAlignment="1" applyProtection="1">
      <alignment horizontal="center" vertical="center"/>
      <protection locked="0"/>
    </xf>
    <xf numFmtId="0" fontId="4" fillId="32" borderId="12" xfId="0" applyFont="1" applyFill="1" applyBorder="1" applyAlignment="1" applyProtection="1">
      <alignment horizontal="center" vertical="center"/>
      <protection locked="0"/>
    </xf>
    <xf numFmtId="0" fontId="4" fillId="32" borderId="13" xfId="0" applyFont="1" applyFill="1" applyBorder="1" applyAlignment="1" applyProtection="1">
      <alignment horizontal="center" vertical="center"/>
      <protection locked="0"/>
    </xf>
    <xf numFmtId="3" fontId="2" fillId="4" borderId="14" xfId="0" applyNumberFormat="1" applyFont="1" applyFill="1" applyBorder="1" applyAlignment="1" applyProtection="1">
      <alignment horizontal="right" vertical="center" wrapText="1"/>
      <protection locked="0"/>
    </xf>
    <xf numFmtId="3" fontId="2" fillId="4" borderId="15" xfId="0" applyNumberFormat="1" applyFont="1" applyFill="1" applyBorder="1" applyAlignment="1" applyProtection="1">
      <alignment horizontal="right" vertical="center" wrapText="1"/>
      <protection locked="0"/>
    </xf>
    <xf numFmtId="3" fontId="2" fillId="4" borderId="16" xfId="0" applyNumberFormat="1" applyFont="1" applyFill="1" applyBorder="1" applyAlignment="1" applyProtection="1">
      <alignment horizontal="right" vertical="center" wrapText="1"/>
      <protection locked="0"/>
    </xf>
    <xf numFmtId="3" fontId="2" fillId="4" borderId="17" xfId="0" applyNumberFormat="1" applyFont="1" applyFill="1" applyBorder="1" applyAlignment="1" applyProtection="1">
      <alignment horizontal="right" vertical="center" wrapText="1"/>
      <protection locked="0"/>
    </xf>
    <xf numFmtId="3" fontId="2" fillId="4" borderId="18" xfId="0" applyNumberFormat="1" applyFont="1" applyFill="1" applyBorder="1" applyAlignment="1" applyProtection="1">
      <alignment horizontal="right" vertical="center" wrapText="1"/>
      <protection locked="0"/>
    </xf>
    <xf numFmtId="3" fontId="2" fillId="4" borderId="19" xfId="0" applyNumberFormat="1" applyFont="1" applyFill="1" applyBorder="1" applyAlignment="1" applyProtection="1">
      <alignment horizontal="right" vertical="center" wrapText="1"/>
      <protection locked="0"/>
    </xf>
    <xf numFmtId="0" fontId="2" fillId="0" borderId="2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wrapText="1"/>
      <protection/>
    </xf>
    <xf numFmtId="0" fontId="2" fillId="0" borderId="0" xfId="0" applyFont="1" applyAlignment="1" applyProtection="1">
      <alignment vertical="center"/>
      <protection/>
    </xf>
    <xf numFmtId="0" fontId="4" fillId="0" borderId="21" xfId="0" applyFont="1" applyBorder="1" applyAlignment="1" applyProtection="1">
      <alignment horizontal="center" vertical="top" wrapText="1"/>
      <protection/>
    </xf>
    <xf numFmtId="0" fontId="4" fillId="0" borderId="22" xfId="0" applyFont="1" applyBorder="1" applyAlignment="1" applyProtection="1">
      <alignment horizontal="center" vertical="top" wrapText="1"/>
      <protection/>
    </xf>
    <xf numFmtId="0" fontId="4" fillId="3" borderId="23" xfId="0" applyFont="1" applyFill="1" applyBorder="1" applyAlignment="1" applyProtection="1">
      <alignment horizontal="center" vertical="top" wrapText="1"/>
      <protection/>
    </xf>
    <xf numFmtId="0" fontId="4" fillId="0" borderId="24" xfId="0" applyFont="1" applyBorder="1" applyAlignment="1" applyProtection="1">
      <alignment horizontal="center" vertical="top" wrapText="1"/>
      <protection/>
    </xf>
    <xf numFmtId="0" fontId="4" fillId="0" borderId="25" xfId="0" applyFont="1" applyBorder="1" applyAlignment="1" applyProtection="1">
      <alignment horizontal="center" vertical="top" wrapText="1"/>
      <protection/>
    </xf>
    <xf numFmtId="0" fontId="4" fillId="33" borderId="26" xfId="0" applyFont="1" applyFill="1" applyBorder="1" applyAlignment="1" applyProtection="1">
      <alignment horizontal="center" vertical="top" wrapText="1"/>
      <protection/>
    </xf>
    <xf numFmtId="0" fontId="4" fillId="0" borderId="27" xfId="0" applyFont="1" applyBorder="1" applyAlignment="1" applyProtection="1">
      <alignment horizontal="center" vertical="top" wrapText="1"/>
      <protection/>
    </xf>
    <xf numFmtId="0" fontId="2" fillId="0" borderId="0" xfId="0" applyFont="1" applyAlignment="1" applyProtection="1">
      <alignment vertical="top"/>
      <protection/>
    </xf>
    <xf numFmtId="0" fontId="0" fillId="0" borderId="0" xfId="0" applyAlignment="1" applyProtection="1">
      <alignment vertical="top"/>
      <protection/>
    </xf>
    <xf numFmtId="0" fontId="2" fillId="0" borderId="28" xfId="0" applyFont="1" applyBorder="1" applyAlignment="1" applyProtection="1">
      <alignment vertical="center" wrapText="1"/>
      <protection/>
    </xf>
    <xf numFmtId="0" fontId="4" fillId="0" borderId="29" xfId="0" applyFont="1" applyBorder="1" applyAlignment="1" applyProtection="1">
      <alignment vertical="center" wrapText="1"/>
      <protection/>
    </xf>
    <xf numFmtId="0" fontId="6" fillId="0" borderId="29" xfId="0" applyFont="1" applyBorder="1" applyAlignment="1" applyProtection="1">
      <alignment vertical="center"/>
      <protection/>
    </xf>
    <xf numFmtId="1" fontId="4" fillId="0" borderId="29" xfId="0" applyNumberFormat="1" applyFont="1" applyBorder="1" applyAlignment="1" applyProtection="1">
      <alignment horizontal="center" vertical="center"/>
      <protection/>
    </xf>
    <xf numFmtId="4" fontId="2" fillId="0" borderId="29" xfId="0" applyNumberFormat="1" applyFont="1" applyBorder="1" applyAlignment="1" applyProtection="1">
      <alignment horizontal="right" vertical="center" wrapText="1"/>
      <protection/>
    </xf>
    <xf numFmtId="3" fontId="2" fillId="34" borderId="30" xfId="0" applyNumberFormat="1" applyFont="1" applyFill="1" applyBorder="1" applyAlignment="1" applyProtection="1">
      <alignment horizontal="right" vertical="center" wrapText="1"/>
      <protection/>
    </xf>
    <xf numFmtId="3" fontId="2" fillId="35" borderId="31" xfId="0" applyNumberFormat="1" applyFont="1" applyFill="1" applyBorder="1" applyAlignment="1" applyProtection="1">
      <alignment horizontal="right" vertical="center" wrapText="1"/>
      <protection/>
    </xf>
    <xf numFmtId="0" fontId="2" fillId="0" borderId="32" xfId="0" applyFont="1" applyBorder="1" applyAlignment="1" applyProtection="1">
      <alignment vertical="top" wrapText="1"/>
      <protection/>
    </xf>
    <xf numFmtId="0" fontId="2" fillId="0" borderId="33" xfId="0" applyFont="1" applyBorder="1" applyAlignment="1" applyProtection="1">
      <alignment vertical="center" wrapText="1"/>
      <protection/>
    </xf>
    <xf numFmtId="0" fontId="4" fillId="0" borderId="34" xfId="0" applyFont="1" applyBorder="1" applyAlignment="1" applyProtection="1">
      <alignment vertical="center" wrapText="1"/>
      <protection/>
    </xf>
    <xf numFmtId="0" fontId="6" fillId="0" borderId="34" xfId="0" applyFont="1" applyBorder="1" applyAlignment="1" applyProtection="1">
      <alignment vertical="center"/>
      <protection/>
    </xf>
    <xf numFmtId="1" fontId="4" fillId="0" borderId="34" xfId="0" applyNumberFormat="1" applyFont="1" applyBorder="1" applyAlignment="1" applyProtection="1">
      <alignment horizontal="center" vertical="center"/>
      <protection/>
    </xf>
    <xf numFmtId="4" fontId="2" fillId="0" borderId="34" xfId="0" applyNumberFormat="1" applyFont="1" applyBorder="1" applyAlignment="1" applyProtection="1">
      <alignment horizontal="right" vertical="center" wrapText="1"/>
      <protection/>
    </xf>
    <xf numFmtId="3" fontId="2" fillId="34" borderId="35" xfId="0" applyNumberFormat="1" applyFont="1" applyFill="1" applyBorder="1" applyAlignment="1" applyProtection="1">
      <alignment horizontal="right" vertical="center" wrapText="1"/>
      <protection/>
    </xf>
    <xf numFmtId="3" fontId="2" fillId="35" borderId="36" xfId="0" applyNumberFormat="1" applyFont="1" applyFill="1" applyBorder="1" applyAlignment="1" applyProtection="1">
      <alignment horizontal="right" vertical="center" wrapText="1"/>
      <protection/>
    </xf>
    <xf numFmtId="0" fontId="2" fillId="0" borderId="37" xfId="0" applyFont="1" applyBorder="1" applyAlignment="1" applyProtection="1">
      <alignment vertical="top" wrapText="1"/>
      <protection/>
    </xf>
    <xf numFmtId="0" fontId="4" fillId="0" borderId="38" xfId="0" applyFont="1" applyBorder="1" applyAlignment="1" applyProtection="1">
      <alignment vertical="center" wrapText="1"/>
      <protection/>
    </xf>
    <xf numFmtId="4" fontId="2" fillId="0" borderId="38" xfId="0" applyNumberFormat="1" applyFont="1" applyBorder="1" applyAlignment="1" applyProtection="1">
      <alignment horizontal="right" vertical="center" wrapText="1"/>
      <protection/>
    </xf>
    <xf numFmtId="0" fontId="2"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wrapText="1"/>
      <protection/>
    </xf>
    <xf numFmtId="0" fontId="2" fillId="0" borderId="39"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4" fontId="2" fillId="0" borderId="22" xfId="0" applyNumberFormat="1" applyFont="1" applyBorder="1" applyAlignment="1" applyProtection="1">
      <alignment horizontal="center" vertical="center" wrapText="1"/>
      <protection/>
    </xf>
    <xf numFmtId="3" fontId="4" fillId="34" borderId="23" xfId="0" applyNumberFormat="1" applyFont="1" applyFill="1" applyBorder="1" applyAlignment="1" applyProtection="1">
      <alignment horizontal="center" vertical="center" wrapText="1"/>
      <protection/>
    </xf>
    <xf numFmtId="3" fontId="4" fillId="0" borderId="40" xfId="0" applyNumberFormat="1" applyFont="1" applyBorder="1" applyAlignment="1" applyProtection="1">
      <alignment horizontal="center" vertical="center" wrapText="1"/>
      <protection/>
    </xf>
    <xf numFmtId="3" fontId="4" fillId="0" borderId="41" xfId="0" applyNumberFormat="1" applyFont="1" applyBorder="1" applyAlignment="1" applyProtection="1">
      <alignment horizontal="center" vertical="center" wrapText="1"/>
      <protection/>
    </xf>
    <xf numFmtId="3" fontId="4" fillId="0" borderId="42" xfId="0" applyNumberFormat="1" applyFont="1" applyFill="1" applyBorder="1" applyAlignment="1" applyProtection="1">
      <alignment horizontal="center" vertical="center" wrapText="1"/>
      <protection/>
    </xf>
    <xf numFmtId="3" fontId="4" fillId="33" borderId="43" xfId="0" applyNumberFormat="1" applyFont="1" applyFill="1" applyBorder="1" applyAlignment="1" applyProtection="1">
      <alignment horizontal="center" vertical="center" wrapText="1"/>
      <protection/>
    </xf>
    <xf numFmtId="0" fontId="7" fillId="0" borderId="44" xfId="0" applyFont="1" applyBorder="1" applyAlignment="1" applyProtection="1">
      <alignment horizontal="left" vertical="center" wrapText="1"/>
      <protection/>
    </xf>
    <xf numFmtId="0" fontId="2" fillId="0" borderId="0" xfId="0" applyFont="1" applyAlignment="1" applyProtection="1">
      <alignment horizontal="center" vertical="center"/>
      <protection/>
    </xf>
    <xf numFmtId="0" fontId="0" fillId="0" borderId="0" xfId="0" applyAlignment="1" applyProtection="1">
      <alignment horizontal="center" vertical="center"/>
      <protection/>
    </xf>
    <xf numFmtId="0" fontId="8" fillId="0" borderId="0" xfId="0" applyFont="1" applyAlignment="1" applyProtection="1">
      <alignment horizontal="center" vertical="center"/>
      <protection/>
    </xf>
    <xf numFmtId="0" fontId="2" fillId="0" borderId="0" xfId="0" applyFont="1" applyAlignment="1" applyProtection="1">
      <alignment vertical="center" wrapText="1"/>
      <protection/>
    </xf>
    <xf numFmtId="0" fontId="2"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36" borderId="45" xfId="0" applyFont="1" applyFill="1" applyBorder="1" applyAlignment="1" applyProtection="1">
      <alignment vertical="center" wrapText="1"/>
      <protection/>
    </xf>
    <xf numFmtId="0" fontId="2" fillId="0" borderId="0" xfId="0" applyFont="1" applyAlignment="1" applyProtection="1">
      <alignment horizontal="right" vertical="center"/>
      <protection/>
    </xf>
    <xf numFmtId="0" fontId="10"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46" xfId="0" applyFont="1" applyBorder="1" applyAlignment="1" applyProtection="1">
      <alignment vertical="center"/>
      <protection/>
    </xf>
    <xf numFmtId="0" fontId="2" fillId="0" borderId="0" xfId="0" applyFont="1" applyBorder="1" applyAlignment="1" applyProtection="1">
      <alignment vertical="center" wrapText="1"/>
      <protection/>
    </xf>
    <xf numFmtId="0" fontId="2" fillId="0" borderId="0" xfId="33" applyFont="1" applyAlignment="1">
      <alignment vertical="center"/>
      <protection/>
    </xf>
    <xf numFmtId="0" fontId="9" fillId="0" borderId="0" xfId="33" applyFont="1" applyAlignment="1">
      <alignment vertical="center"/>
      <protection/>
    </xf>
    <xf numFmtId="0" fontId="2" fillId="0" borderId="0" xfId="33" applyFont="1" applyBorder="1" applyAlignment="1">
      <alignment horizontal="right" vertical="center"/>
      <protection/>
    </xf>
    <xf numFmtId="0" fontId="17" fillId="0" borderId="0" xfId="33" applyFont="1" applyAlignment="1">
      <alignment vertical="center"/>
      <protection/>
    </xf>
    <xf numFmtId="0" fontId="9" fillId="0" borderId="47" xfId="33" applyFont="1" applyBorder="1" applyAlignment="1">
      <alignment horizontal="center" vertical="center" wrapText="1"/>
      <protection/>
    </xf>
    <xf numFmtId="0" fontId="9" fillId="0" borderId="45" xfId="33" applyFont="1" applyBorder="1" applyAlignment="1">
      <alignment horizontal="center" vertical="center" wrapText="1"/>
      <protection/>
    </xf>
    <xf numFmtId="0" fontId="17" fillId="0" borderId="0" xfId="33" applyFont="1" applyAlignment="1">
      <alignment vertical="center" shrinkToFit="1"/>
      <protection/>
    </xf>
    <xf numFmtId="178" fontId="9" fillId="0" borderId="45" xfId="33" applyNumberFormat="1" applyFont="1" applyBorder="1" applyAlignment="1">
      <alignment horizontal="right" vertical="center"/>
      <protection/>
    </xf>
    <xf numFmtId="0" fontId="17" fillId="0" borderId="0" xfId="33" applyFont="1" applyAlignment="1">
      <alignment shrinkToFit="1"/>
      <protection/>
    </xf>
    <xf numFmtId="0" fontId="9" fillId="0" borderId="0" xfId="33" applyFont="1">
      <alignment/>
      <protection/>
    </xf>
    <xf numFmtId="0" fontId="2" fillId="0" borderId="0" xfId="33" applyFont="1">
      <alignment/>
      <protection/>
    </xf>
    <xf numFmtId="0" fontId="20" fillId="0" borderId="0" xfId="34" applyFont="1" applyAlignment="1">
      <alignment horizontal="center" vertical="center"/>
      <protection/>
    </xf>
    <xf numFmtId="0" fontId="0" fillId="0" borderId="0" xfId="34">
      <alignment/>
      <protection/>
    </xf>
    <xf numFmtId="0" fontId="20" fillId="0" borderId="0" xfId="34" applyFont="1" applyAlignment="1">
      <alignment horizontal="left" vertical="center"/>
      <protection/>
    </xf>
    <xf numFmtId="0" fontId="0" fillId="0" borderId="0" xfId="34" applyAlignment="1">
      <alignment vertical="center"/>
      <protection/>
    </xf>
    <xf numFmtId="0" fontId="7" fillId="0" borderId="0" xfId="34" applyFont="1" applyAlignment="1">
      <alignment horizontal="right" vertical="center"/>
      <protection/>
    </xf>
    <xf numFmtId="0" fontId="20" fillId="0" borderId="48" xfId="34" applyFont="1" applyBorder="1" applyAlignment="1">
      <alignment vertical="center"/>
      <protection/>
    </xf>
    <xf numFmtId="0" fontId="2" fillId="0" borderId="0" xfId="34" applyFont="1" applyAlignment="1">
      <alignment horizontal="right" vertical="center"/>
      <protection/>
    </xf>
    <xf numFmtId="0" fontId="9" fillId="0" borderId="34" xfId="34" applyFont="1" applyBorder="1" applyAlignment="1">
      <alignment horizontal="center" vertical="center"/>
      <protection/>
    </xf>
    <xf numFmtId="0" fontId="7" fillId="0" borderId="34" xfId="34" applyFont="1" applyBorder="1" applyAlignment="1">
      <alignment horizontal="center" vertical="center" wrapText="1"/>
      <protection/>
    </xf>
    <xf numFmtId="0" fontId="19" fillId="37" borderId="34" xfId="34" applyFont="1" applyFill="1" applyBorder="1" applyAlignment="1">
      <alignment horizontal="center" vertical="center" wrapText="1"/>
      <protection/>
    </xf>
    <xf numFmtId="0" fontId="19" fillId="4" borderId="34" xfId="34" applyFont="1" applyFill="1" applyBorder="1" applyAlignment="1">
      <alignment horizontal="center" vertical="center" wrapText="1"/>
      <protection/>
    </xf>
    <xf numFmtId="0" fontId="19" fillId="38" borderId="34" xfId="34" applyFont="1" applyFill="1" applyBorder="1" applyAlignment="1">
      <alignment horizontal="center" vertical="center"/>
      <protection/>
    </xf>
    <xf numFmtId="0" fontId="19" fillId="39" borderId="34" xfId="34" applyFont="1" applyFill="1" applyBorder="1" applyAlignment="1">
      <alignment horizontal="center" vertical="center"/>
      <protection/>
    </xf>
    <xf numFmtId="0" fontId="12" fillId="40" borderId="34" xfId="34" applyFont="1" applyFill="1" applyBorder="1" applyAlignment="1">
      <alignment horizontal="center" vertical="center"/>
      <protection/>
    </xf>
    <xf numFmtId="0" fontId="19" fillId="41" borderId="34" xfId="34" applyFont="1" applyFill="1" applyBorder="1" applyAlignment="1">
      <alignment horizontal="left" vertical="center"/>
      <protection/>
    </xf>
    <xf numFmtId="0" fontId="20" fillId="0" borderId="34" xfId="34" applyFont="1" applyBorder="1" applyAlignment="1">
      <alignment horizontal="left" vertical="center"/>
      <protection/>
    </xf>
    <xf numFmtId="0" fontId="19" fillId="0" borderId="34" xfId="34" applyFont="1" applyFill="1" applyBorder="1" applyAlignment="1">
      <alignment horizontal="left" vertical="center"/>
      <protection/>
    </xf>
    <xf numFmtId="0" fontId="9" fillId="0" borderId="34" xfId="34" applyFont="1" applyBorder="1" applyAlignment="1">
      <alignment horizontal="right" vertical="center"/>
      <protection/>
    </xf>
    <xf numFmtId="0" fontId="2" fillId="0" borderId="34" xfId="34" applyFont="1" applyBorder="1" applyAlignment="1">
      <alignment vertical="center" wrapText="1"/>
      <protection/>
    </xf>
    <xf numFmtId="0" fontId="18" fillId="0" borderId="34" xfId="34" applyFont="1" applyBorder="1" applyAlignment="1">
      <alignment horizontal="right" vertical="center" wrapText="1"/>
      <protection/>
    </xf>
    <xf numFmtId="0" fontId="0" fillId="0" borderId="34" xfId="34" applyBorder="1">
      <alignment/>
      <protection/>
    </xf>
    <xf numFmtId="0" fontId="0" fillId="0" borderId="49" xfId="34" applyBorder="1">
      <alignment/>
      <protection/>
    </xf>
    <xf numFmtId="0" fontId="2" fillId="0" borderId="34" xfId="34" applyFont="1" applyBorder="1">
      <alignment/>
      <protection/>
    </xf>
    <xf numFmtId="0" fontId="2" fillId="0" borderId="34" xfId="34" applyFont="1" applyFill="1" applyBorder="1">
      <alignment/>
      <protection/>
    </xf>
    <xf numFmtId="0" fontId="20" fillId="0" borderId="34" xfId="34" applyFont="1" applyBorder="1" applyAlignment="1">
      <alignment horizontal="right" vertical="center"/>
      <protection/>
    </xf>
    <xf numFmtId="0" fontId="2" fillId="0" borderId="34" xfId="34" applyFont="1" applyBorder="1" applyAlignment="1">
      <alignment horizontal="left" vertical="center" wrapText="1"/>
      <protection/>
    </xf>
    <xf numFmtId="0" fontId="0" fillId="0" borderId="0" xfId="34" applyBorder="1">
      <alignment/>
      <protection/>
    </xf>
    <xf numFmtId="0" fontId="19" fillId="40" borderId="34" xfId="34" applyFont="1" applyFill="1" applyBorder="1" applyAlignment="1">
      <alignment horizontal="left" vertical="center"/>
      <protection/>
    </xf>
    <xf numFmtId="0" fontId="9" fillId="0" borderId="34" xfId="34" applyFont="1" applyFill="1" applyBorder="1" applyAlignment="1">
      <alignment horizontal="left" vertical="center"/>
      <protection/>
    </xf>
    <xf numFmtId="0" fontId="0" fillId="0" borderId="34" xfId="34" applyBorder="1" applyAlignment="1">
      <alignment horizontal="right" vertical="center" wrapText="1"/>
      <protection/>
    </xf>
    <xf numFmtId="0" fontId="19" fillId="0" borderId="34" xfId="34" applyFont="1" applyBorder="1" applyAlignment="1">
      <alignment horizontal="left" vertical="center"/>
      <protection/>
    </xf>
    <xf numFmtId="0" fontId="19" fillId="0" borderId="0" xfId="34" applyFont="1" applyFill="1" applyBorder="1">
      <alignment/>
      <protection/>
    </xf>
    <xf numFmtId="0" fontId="0" fillId="0" borderId="0" xfId="34" applyFill="1" applyBorder="1">
      <alignment/>
      <protection/>
    </xf>
    <xf numFmtId="0" fontId="0" fillId="0" borderId="0" xfId="34" applyFont="1">
      <alignment/>
      <protection/>
    </xf>
    <xf numFmtId="0" fontId="2" fillId="0" borderId="0" xfId="34" applyFont="1">
      <alignment/>
      <protection/>
    </xf>
    <xf numFmtId="0" fontId="15" fillId="0" borderId="0" xfId="34" applyFont="1">
      <alignment/>
      <protection/>
    </xf>
    <xf numFmtId="0" fontId="2" fillId="0" borderId="0" xfId="34" applyFont="1" applyAlignment="1">
      <alignment horizontal="left"/>
      <protection/>
    </xf>
    <xf numFmtId="0" fontId="2" fillId="0" borderId="0" xfId="34" applyFont="1" applyAlignment="1">
      <alignment/>
      <protection/>
    </xf>
    <xf numFmtId="0" fontId="2" fillId="0" borderId="0" xfId="34" applyFont="1" applyAlignment="1">
      <alignment horizontal="right"/>
      <protection/>
    </xf>
    <xf numFmtId="0" fontId="2" fillId="0" borderId="34" xfId="34" applyFont="1" applyBorder="1" applyAlignment="1">
      <alignment horizontal="center" vertical="center" wrapText="1"/>
      <protection/>
    </xf>
    <xf numFmtId="0" fontId="2" fillId="0" borderId="34" xfId="34" applyFont="1" applyBorder="1" applyAlignment="1">
      <alignment horizontal="center" vertical="center"/>
      <protection/>
    </xf>
    <xf numFmtId="0" fontId="0" fillId="0" borderId="0" xfId="34" applyAlignment="1">
      <alignment horizontal="center"/>
      <protection/>
    </xf>
    <xf numFmtId="0" fontId="2" fillId="0" borderId="34" xfId="34" applyFont="1" applyBorder="1" applyAlignment="1">
      <alignment horizontal="right"/>
      <protection/>
    </xf>
    <xf numFmtId="178" fontId="2" fillId="0" borderId="34" xfId="34" applyNumberFormat="1" applyFont="1" applyBorder="1" applyAlignment="1">
      <alignment horizontal="right" vertical="center"/>
      <protection/>
    </xf>
    <xf numFmtId="178" fontId="2" fillId="0" borderId="34" xfId="38" applyNumberFormat="1" applyFont="1" applyBorder="1" applyAlignment="1">
      <alignment horizontal="right" vertical="center"/>
    </xf>
    <xf numFmtId="0" fontId="2" fillId="0" borderId="35" xfId="34" applyFont="1" applyBorder="1" applyAlignment="1">
      <alignment horizontal="center" vertical="center" wrapText="1"/>
      <protection/>
    </xf>
    <xf numFmtId="178" fontId="2" fillId="0" borderId="0" xfId="34" applyNumberFormat="1" applyFont="1" applyBorder="1" applyAlignment="1">
      <alignment horizontal="right" vertical="center"/>
      <protection/>
    </xf>
    <xf numFmtId="0" fontId="0" fillId="0" borderId="0" xfId="34" applyAlignment="1">
      <alignment/>
      <protection/>
    </xf>
    <xf numFmtId="0" fontId="2" fillId="0" borderId="34" xfId="34" applyFont="1" applyBorder="1" applyAlignment="1">
      <alignment horizontal="right" vertical="center"/>
      <protection/>
    </xf>
    <xf numFmtId="0" fontId="2" fillId="0" borderId="0" xfId="34" applyFont="1" applyBorder="1" applyAlignment="1">
      <alignment horizontal="center"/>
      <protection/>
    </xf>
    <xf numFmtId="0" fontId="2" fillId="0" borderId="0" xfId="34" applyFont="1" applyBorder="1">
      <alignment/>
      <protection/>
    </xf>
    <xf numFmtId="178" fontId="2" fillId="0" borderId="35" xfId="34" applyNumberFormat="1" applyFont="1" applyBorder="1" applyAlignment="1">
      <alignment horizontal="right" vertical="center"/>
      <protection/>
    </xf>
    <xf numFmtId="0" fontId="2" fillId="0" borderId="34" xfId="34" applyFont="1" applyBorder="1" applyAlignment="1">
      <alignment vertical="center"/>
      <protection/>
    </xf>
    <xf numFmtId="0" fontId="2" fillId="0" borderId="49" xfId="34" applyFont="1" applyBorder="1" applyAlignment="1">
      <alignment horizontal="center"/>
      <protection/>
    </xf>
    <xf numFmtId="0" fontId="2" fillId="0" borderId="0" xfId="34" applyFont="1" applyAlignment="1">
      <alignment horizontal="center"/>
      <protection/>
    </xf>
    <xf numFmtId="178" fontId="0" fillId="0" borderId="34" xfId="34" applyNumberFormat="1" applyBorder="1" applyAlignment="1">
      <alignment horizontal="right" vertical="center"/>
      <protection/>
    </xf>
    <xf numFmtId="0" fontId="26" fillId="0" borderId="34" xfId="0" applyFont="1" applyBorder="1" applyAlignment="1">
      <alignment horizontal="left" wrapText="1"/>
    </xf>
    <xf numFmtId="184" fontId="2" fillId="0" borderId="34" xfId="0" applyNumberFormat="1" applyFont="1" applyBorder="1" applyAlignment="1">
      <alignment horizontal="center" wrapText="1"/>
    </xf>
    <xf numFmtId="184" fontId="2" fillId="0" borderId="34" xfId="0" applyNumberFormat="1" applyFont="1" applyBorder="1" applyAlignment="1">
      <alignment horizontal="right" wrapText="1"/>
    </xf>
    <xf numFmtId="184" fontId="2" fillId="0" borderId="34" xfId="35" applyNumberFormat="1" applyFont="1" applyBorder="1" applyAlignment="1">
      <alignment horizontal="right"/>
    </xf>
    <xf numFmtId="178" fontId="2" fillId="0" borderId="34" xfId="0" applyNumberFormat="1" applyFont="1" applyBorder="1" applyAlignment="1">
      <alignment horizontal="right"/>
    </xf>
    <xf numFmtId="184" fontId="2" fillId="0" borderId="34" xfId="0" applyNumberFormat="1" applyFont="1" applyBorder="1" applyAlignment="1">
      <alignment horizontal="right"/>
    </xf>
    <xf numFmtId="184" fontId="2" fillId="0" borderId="34" xfId="36" applyNumberFormat="1" applyFont="1" applyBorder="1" applyAlignment="1">
      <alignment horizontal="right"/>
    </xf>
    <xf numFmtId="0" fontId="26" fillId="0" borderId="34" xfId="0" applyFont="1" applyFill="1" applyBorder="1" applyAlignment="1">
      <alignment horizontal="left" wrapText="1"/>
    </xf>
    <xf numFmtId="0" fontId="26" fillId="0" borderId="34" xfId="0" applyFont="1" applyBorder="1" applyAlignment="1">
      <alignment vertical="center" wrapText="1"/>
    </xf>
    <xf numFmtId="0" fontId="2" fillId="0" borderId="34" xfId="0" applyFont="1" applyBorder="1" applyAlignment="1">
      <alignment horizontal="center" vertical="center"/>
    </xf>
    <xf numFmtId="184" fontId="2" fillId="0" borderId="34" xfId="0" applyNumberFormat="1" applyFont="1" applyBorder="1" applyAlignment="1">
      <alignment horizontal="center"/>
    </xf>
    <xf numFmtId="0" fontId="26" fillId="0" borderId="34" xfId="34" applyFont="1" applyBorder="1" applyAlignment="1">
      <alignment horizontal="center" vertical="center" wrapText="1"/>
      <protection/>
    </xf>
    <xf numFmtId="0" fontId="28" fillId="0" borderId="34" xfId="0" applyFont="1" applyBorder="1" applyAlignment="1">
      <alignment horizontal="left" wrapText="1"/>
    </xf>
    <xf numFmtId="0" fontId="2" fillId="0" borderId="34" xfId="0" applyFont="1" applyBorder="1" applyAlignment="1">
      <alignment horizontal="center" vertical="center" wrapText="1"/>
    </xf>
    <xf numFmtId="178" fontId="2" fillId="0" borderId="34" xfId="0" applyNumberFormat="1" applyFont="1" applyBorder="1" applyAlignment="1">
      <alignment horizontal="right" vertical="center"/>
    </xf>
    <xf numFmtId="178" fontId="2" fillId="0" borderId="35" xfId="0" applyNumberFormat="1" applyFont="1" applyBorder="1" applyAlignment="1">
      <alignment horizontal="right" vertical="center"/>
    </xf>
    <xf numFmtId="0" fontId="26" fillId="0" borderId="34" xfId="0" applyFont="1" applyBorder="1" applyAlignment="1">
      <alignment horizontal="center" vertical="center"/>
    </xf>
    <xf numFmtId="178" fontId="2" fillId="0" borderId="34" xfId="0" applyNumberFormat="1" applyFont="1" applyFill="1" applyBorder="1" applyAlignment="1">
      <alignment horizontal="right"/>
    </xf>
    <xf numFmtId="185" fontId="2" fillId="0" borderId="34" xfId="0" applyNumberFormat="1" applyFont="1" applyFill="1" applyBorder="1" applyAlignment="1">
      <alignment horizontal="right"/>
    </xf>
    <xf numFmtId="0" fontId="28" fillId="0" borderId="34" xfId="34" applyFont="1" applyBorder="1" applyAlignment="1">
      <alignment horizontal="center" vertical="center" wrapText="1"/>
      <protection/>
    </xf>
    <xf numFmtId="0" fontId="2" fillId="0" borderId="34" xfId="0" applyFont="1" applyBorder="1" applyAlignment="1">
      <alignment horizontal="center" vertical="center" wrapText="1" shrinkToFit="1"/>
    </xf>
    <xf numFmtId="0" fontId="18" fillId="0" borderId="34" xfId="0" applyFont="1" applyBorder="1" applyAlignment="1">
      <alignment horizontal="right" vertical="center" wrapText="1"/>
    </xf>
    <xf numFmtId="184" fontId="20" fillId="0" borderId="50" xfId="0" applyNumberFormat="1" applyFont="1" applyBorder="1" applyAlignment="1">
      <alignment horizontal="right" vertical="center"/>
    </xf>
    <xf numFmtId="0" fontId="28" fillId="0" borderId="34" xfId="34" applyFont="1" applyBorder="1" applyAlignment="1">
      <alignment vertical="center" wrapText="1"/>
      <protection/>
    </xf>
    <xf numFmtId="0" fontId="26" fillId="0" borderId="34" xfId="34" applyFont="1" applyBorder="1" applyAlignment="1">
      <alignment vertical="center" wrapText="1"/>
      <protection/>
    </xf>
    <xf numFmtId="0" fontId="27" fillId="0" borderId="34" xfId="34" applyFont="1" applyBorder="1" applyAlignment="1">
      <alignment horizontal="left" wrapText="1"/>
      <protection/>
    </xf>
    <xf numFmtId="0" fontId="26" fillId="0" borderId="34" xfId="34" applyFont="1" applyBorder="1" applyAlignment="1">
      <alignment horizontal="left" wrapText="1"/>
      <protection/>
    </xf>
    <xf numFmtId="0" fontId="26" fillId="0" borderId="34" xfId="34" applyFont="1" applyBorder="1" applyAlignment="1">
      <alignment horizontal="right"/>
      <protection/>
    </xf>
    <xf numFmtId="0" fontId="26" fillId="0" borderId="34" xfId="34" applyFont="1" applyBorder="1" applyAlignment="1">
      <alignment horizontal="right" wrapText="1"/>
      <protection/>
    </xf>
    <xf numFmtId="0" fontId="2" fillId="0" borderId="34" xfId="34" applyFont="1" applyBorder="1" applyAlignment="1">
      <alignment horizontal="right" wrapText="1"/>
      <protection/>
    </xf>
    <xf numFmtId="184" fontId="2" fillId="0" borderId="34" xfId="34" applyNumberFormat="1" applyFont="1" applyBorder="1" applyAlignment="1">
      <alignment horizontal="right" wrapText="1"/>
      <protection/>
    </xf>
    <xf numFmtId="184" fontId="2" fillId="0" borderId="34" xfId="34" applyNumberFormat="1" applyFont="1" applyBorder="1" applyAlignment="1">
      <alignment horizontal="center" vertical="center" wrapText="1"/>
      <protection/>
    </xf>
    <xf numFmtId="184" fontId="2" fillId="0" borderId="34" xfId="38" applyNumberFormat="1" applyFont="1" applyBorder="1" applyAlignment="1">
      <alignment horizontal="right" vertical="center"/>
    </xf>
    <xf numFmtId="0" fontId="2" fillId="0" borderId="34" xfId="0" applyFont="1" applyBorder="1" applyAlignment="1">
      <alignment horizontal="center"/>
    </xf>
    <xf numFmtId="0" fontId="27" fillId="0" borderId="34" xfId="0" applyFont="1" applyBorder="1" applyAlignment="1">
      <alignment horizontal="left" wrapText="1"/>
    </xf>
    <xf numFmtId="184" fontId="26" fillId="0" borderId="34" xfId="0" applyNumberFormat="1" applyFont="1" applyBorder="1" applyAlignment="1">
      <alignment horizontal="right" wrapText="1"/>
    </xf>
    <xf numFmtId="184" fontId="26" fillId="0" borderId="34" xfId="0" applyNumberFormat="1" applyFont="1" applyBorder="1" applyAlignment="1">
      <alignment horizontal="right"/>
    </xf>
    <xf numFmtId="0" fontId="26" fillId="0" borderId="34" xfId="0" applyFont="1" applyBorder="1" applyAlignment="1">
      <alignment horizontal="right"/>
    </xf>
    <xf numFmtId="0" fontId="29" fillId="0" borderId="34" xfId="0" applyFont="1" applyBorder="1" applyAlignment="1">
      <alignment horizontal="right"/>
    </xf>
    <xf numFmtId="184" fontId="2" fillId="0" borderId="34" xfId="34" applyNumberFormat="1" applyFont="1" applyBorder="1" applyAlignment="1">
      <alignment horizontal="right"/>
      <protection/>
    </xf>
    <xf numFmtId="184" fontId="26" fillId="0" borderId="34" xfId="0" applyNumberFormat="1" applyFont="1" applyBorder="1" applyAlignment="1">
      <alignment horizontal="center" wrapText="1"/>
    </xf>
    <xf numFmtId="184" fontId="2" fillId="0" borderId="34" xfId="34" applyNumberFormat="1" applyFont="1" applyBorder="1" applyAlignment="1">
      <alignment horizontal="right" vertical="center"/>
      <protection/>
    </xf>
    <xf numFmtId="184" fontId="26" fillId="0" borderId="34" xfId="0" applyNumberFormat="1" applyFont="1" applyBorder="1" applyAlignment="1">
      <alignment horizontal="center"/>
    </xf>
    <xf numFmtId="184" fontId="26" fillId="0" borderId="34" xfId="34" applyNumberFormat="1" applyFont="1" applyBorder="1" applyAlignment="1">
      <alignment horizontal="right"/>
      <protection/>
    </xf>
    <xf numFmtId="184" fontId="2" fillId="0" borderId="34" xfId="38" applyNumberFormat="1" applyFont="1" applyBorder="1" applyAlignment="1">
      <alignment horizontal="right"/>
    </xf>
    <xf numFmtId="184" fontId="0" fillId="0" borderId="0" xfId="34" applyNumberFormat="1" applyAlignment="1">
      <alignment horizontal="center"/>
      <protection/>
    </xf>
    <xf numFmtId="184" fontId="0" fillId="0" borderId="0" xfId="34" applyNumberFormat="1">
      <alignment/>
      <protection/>
    </xf>
    <xf numFmtId="178" fontId="0" fillId="0" borderId="0" xfId="34" applyNumberFormat="1">
      <alignment/>
      <protection/>
    </xf>
    <xf numFmtId="0" fontId="26" fillId="0" borderId="0" xfId="34" applyFont="1">
      <alignment/>
      <protection/>
    </xf>
    <xf numFmtId="49" fontId="2" fillId="0" borderId="34" xfId="34" applyNumberFormat="1" applyFont="1" applyBorder="1" applyAlignment="1">
      <alignment horizontal="right"/>
      <protection/>
    </xf>
    <xf numFmtId="184" fontId="20" fillId="0" borderId="34" xfId="0" applyNumberFormat="1" applyFont="1" applyBorder="1" applyAlignment="1">
      <alignment horizontal="right"/>
    </xf>
    <xf numFmtId="0" fontId="20" fillId="0" borderId="34" xfId="34" applyFont="1" applyBorder="1" applyAlignment="1">
      <alignment horizontal="right"/>
      <protection/>
    </xf>
    <xf numFmtId="184" fontId="20" fillId="42" borderId="34" xfId="0" applyNumberFormat="1" applyFont="1" applyFill="1" applyBorder="1" applyAlignment="1">
      <alignment horizontal="right"/>
    </xf>
    <xf numFmtId="178" fontId="2" fillId="0" borderId="34" xfId="34" applyNumberFormat="1" applyFont="1" applyBorder="1" applyAlignment="1">
      <alignment horizontal="right"/>
      <protection/>
    </xf>
    <xf numFmtId="0" fontId="2" fillId="0" borderId="34" xfId="34" applyNumberFormat="1" applyFont="1" applyBorder="1" applyAlignment="1">
      <alignment horizontal="right"/>
      <protection/>
    </xf>
    <xf numFmtId="184" fontId="2" fillId="0" borderId="0" xfId="34" applyNumberFormat="1" applyFont="1">
      <alignment/>
      <protection/>
    </xf>
    <xf numFmtId="184" fontId="2" fillId="0" borderId="0" xfId="38" applyNumberFormat="1" applyFont="1" applyBorder="1" applyAlignment="1">
      <alignment/>
    </xf>
    <xf numFmtId="0" fontId="26" fillId="0" borderId="0" xfId="34" applyFont="1" applyAlignment="1">
      <alignment vertical="center"/>
      <protection/>
    </xf>
    <xf numFmtId="0" fontId="0" fillId="0" borderId="0" xfId="34" applyAlignment="1">
      <alignment horizontal="left" vertical="center"/>
      <protection/>
    </xf>
    <xf numFmtId="0" fontId="0" fillId="0" borderId="50" xfId="34" applyBorder="1" applyAlignment="1">
      <alignment horizontal="center"/>
      <protection/>
    </xf>
    <xf numFmtId="0" fontId="0" fillId="0" borderId="0" xfId="34" applyBorder="1" applyAlignment="1">
      <alignment horizontal="center"/>
      <protection/>
    </xf>
    <xf numFmtId="0" fontId="2" fillId="0" borderId="0" xfId="34" applyFont="1" applyBorder="1" applyAlignment="1">
      <alignment horizontal="center" vertical="center" wrapText="1"/>
      <protection/>
    </xf>
    <xf numFmtId="0" fontId="7" fillId="0" borderId="50" xfId="34" applyFont="1" applyFill="1" applyBorder="1" applyAlignment="1">
      <alignment horizontal="center" vertical="center" wrapText="1"/>
      <protection/>
    </xf>
    <xf numFmtId="0" fontId="7" fillId="0" borderId="0" xfId="34" applyFont="1" applyFill="1" applyBorder="1" applyAlignment="1">
      <alignment horizontal="center" vertical="center" wrapText="1"/>
      <protection/>
    </xf>
    <xf numFmtId="0" fontId="2" fillId="0" borderId="0" xfId="34" applyFont="1" applyFill="1" applyBorder="1" applyAlignment="1">
      <alignment horizontal="center" vertical="center" wrapText="1"/>
      <protection/>
    </xf>
    <xf numFmtId="184" fontId="2" fillId="0" borderId="50" xfId="38" applyNumberFormat="1" applyFont="1" applyFill="1" applyBorder="1" applyAlignment="1">
      <alignment horizontal="right" vertical="center"/>
    </xf>
    <xf numFmtId="184" fontId="2" fillId="0" borderId="0" xfId="38" applyNumberFormat="1" applyFont="1" applyFill="1" applyBorder="1" applyAlignment="1">
      <alignment horizontal="right" vertical="center"/>
    </xf>
    <xf numFmtId="0" fontId="2" fillId="0" borderId="51" xfId="34" applyFont="1" applyBorder="1">
      <alignment/>
      <protection/>
    </xf>
    <xf numFmtId="184" fontId="28" fillId="0" borderId="0" xfId="38" applyNumberFormat="1" applyFont="1" applyFill="1" applyBorder="1" applyAlignment="1">
      <alignment horizontal="right" vertical="center"/>
    </xf>
    <xf numFmtId="0" fontId="28" fillId="0" borderId="50" xfId="34" applyFont="1" applyFill="1" applyBorder="1" applyAlignment="1">
      <alignment horizontal="center" vertical="center" wrapText="1"/>
      <protection/>
    </xf>
    <xf numFmtId="178" fontId="2" fillId="0" borderId="50" xfId="38" applyNumberFormat="1" applyFont="1" applyBorder="1" applyAlignment="1">
      <alignment horizontal="right" vertical="center"/>
    </xf>
    <xf numFmtId="178" fontId="2" fillId="0" borderId="0" xfId="38" applyNumberFormat="1" applyFont="1" applyBorder="1" applyAlignment="1">
      <alignment horizontal="right" vertical="center"/>
    </xf>
    <xf numFmtId="0" fontId="28" fillId="0" borderId="0" xfId="34" applyFont="1" applyFill="1" applyBorder="1" applyAlignment="1">
      <alignment horizontal="center" vertical="center" wrapText="1"/>
      <protection/>
    </xf>
    <xf numFmtId="0" fontId="7" fillId="0" borderId="50" xfId="34" applyFont="1" applyFill="1" applyBorder="1" applyAlignment="1">
      <alignment horizontal="left" vertical="center" wrapText="1"/>
      <protection/>
    </xf>
    <xf numFmtId="0" fontId="26" fillId="0" borderId="0" xfId="34" applyFont="1" applyFill="1" applyBorder="1" applyAlignment="1">
      <alignment horizontal="left" vertical="center" wrapText="1"/>
      <protection/>
    </xf>
    <xf numFmtId="184" fontId="2" fillId="0" borderId="50" xfId="34" applyNumberFormat="1" applyFont="1" applyFill="1" applyBorder="1" applyAlignment="1">
      <alignment horizontal="right" vertical="center"/>
      <protection/>
    </xf>
    <xf numFmtId="184" fontId="2" fillId="0" borderId="0" xfId="34" applyNumberFormat="1" applyFont="1" applyFill="1" applyBorder="1" applyAlignment="1">
      <alignment horizontal="right" vertical="center"/>
      <protection/>
    </xf>
    <xf numFmtId="0" fontId="26" fillId="0" borderId="0" xfId="34" applyFont="1" applyFill="1" applyBorder="1" applyAlignment="1">
      <alignment horizontal="left" wrapText="1"/>
      <protection/>
    </xf>
    <xf numFmtId="0" fontId="7" fillId="0" borderId="0" xfId="34" applyFont="1" applyFill="1" applyBorder="1" applyAlignment="1">
      <alignment horizontal="left" vertical="center" wrapText="1"/>
      <protection/>
    </xf>
    <xf numFmtId="0" fontId="0" fillId="0" borderId="51" xfId="34" applyBorder="1">
      <alignment/>
      <protection/>
    </xf>
    <xf numFmtId="184" fontId="2" fillId="0" borderId="50" xfId="34" applyNumberFormat="1" applyFont="1" applyFill="1" applyBorder="1" applyAlignment="1">
      <alignment horizontal="right"/>
      <protection/>
    </xf>
    <xf numFmtId="184" fontId="2" fillId="0" borderId="0" xfId="34" applyNumberFormat="1" applyFont="1" applyFill="1" applyBorder="1" applyAlignment="1">
      <alignment horizontal="right"/>
      <protection/>
    </xf>
    <xf numFmtId="0" fontId="2" fillId="0" borderId="0" xfId="34" applyFont="1" applyFill="1" applyAlignment="1">
      <alignment horizontal="center" vertical="center"/>
      <protection/>
    </xf>
    <xf numFmtId="178" fontId="2" fillId="0" borderId="50" xfId="34" applyNumberFormat="1" applyFont="1" applyBorder="1" applyAlignment="1">
      <alignment horizontal="right" vertical="center"/>
      <protection/>
    </xf>
    <xf numFmtId="178" fontId="0" fillId="0" borderId="0" xfId="34" applyNumberFormat="1" applyBorder="1">
      <alignment/>
      <protection/>
    </xf>
    <xf numFmtId="0" fontId="74" fillId="0" borderId="52"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0" xfId="0" applyFont="1" applyAlignment="1">
      <alignment horizontal="center" vertical="top" wrapText="1"/>
    </xf>
    <xf numFmtId="0" fontId="0" fillId="0" borderId="0" xfId="0" applyAlignment="1">
      <alignment vertical="center"/>
    </xf>
    <xf numFmtId="0" fontId="75" fillId="0" borderId="0" xfId="0" applyFont="1" applyAlignment="1">
      <alignment horizontal="right" vertical="top" wrapText="1"/>
    </xf>
    <xf numFmtId="0" fontId="74" fillId="43" borderId="0" xfId="0" applyFont="1" applyFill="1" applyAlignment="1">
      <alignment horizontal="center" vertical="center" wrapText="1"/>
    </xf>
    <xf numFmtId="0" fontId="75" fillId="0" borderId="0" xfId="0" applyFont="1" applyAlignment="1">
      <alignment horizontal="right" vertical="center" wrapText="1"/>
    </xf>
    <xf numFmtId="0" fontId="76" fillId="44" borderId="54" xfId="0" applyFont="1" applyFill="1" applyBorder="1" applyAlignment="1">
      <alignment horizontal="center" vertical="center" wrapText="1"/>
    </xf>
    <xf numFmtId="0" fontId="77" fillId="0" borderId="0" xfId="0" applyFont="1" applyAlignment="1">
      <alignment horizontal="right" vertical="center" wrapText="1"/>
    </xf>
    <xf numFmtId="0" fontId="76" fillId="44" borderId="55" xfId="0" applyFont="1" applyFill="1" applyBorder="1" applyAlignment="1">
      <alignment horizontal="center" vertical="center" wrapText="1"/>
    </xf>
    <xf numFmtId="0" fontId="74" fillId="0" borderId="0" xfId="0" applyFont="1" applyFill="1" applyAlignment="1">
      <alignment horizontal="center" vertical="center" wrapText="1"/>
    </xf>
    <xf numFmtId="0" fontId="0" fillId="0" borderId="34" xfId="0" applyBorder="1" applyAlignment="1">
      <alignment horizontal="left" vertical="center"/>
    </xf>
    <xf numFmtId="0" fontId="7" fillId="0" borderId="0" xfId="34" applyFont="1">
      <alignment/>
      <protection/>
    </xf>
    <xf numFmtId="184" fontId="27" fillId="0" borderId="34" xfId="0" applyNumberFormat="1" applyFont="1" applyBorder="1" applyAlignment="1">
      <alignment/>
    </xf>
    <xf numFmtId="184" fontId="27" fillId="0" borderId="34" xfId="0" applyNumberFormat="1" applyFont="1" applyBorder="1" applyAlignment="1">
      <alignment horizontal="center" wrapText="1"/>
    </xf>
    <xf numFmtId="184" fontId="2" fillId="0" borderId="34" xfId="0" applyNumberFormat="1" applyFont="1" applyBorder="1" applyAlignment="1">
      <alignment/>
    </xf>
    <xf numFmtId="0" fontId="26" fillId="45" borderId="34" xfId="0" applyFont="1" applyFill="1" applyBorder="1" applyAlignment="1">
      <alignment horizontal="left" wrapText="1"/>
    </xf>
    <xf numFmtId="0" fontId="26" fillId="0" borderId="34" xfId="0" applyFont="1" applyBorder="1" applyAlignment="1">
      <alignment horizontal="center"/>
    </xf>
    <xf numFmtId="178" fontId="26" fillId="0" borderId="34" xfId="0" applyNumberFormat="1" applyFont="1" applyBorder="1" applyAlignment="1">
      <alignment horizontal="right"/>
    </xf>
    <xf numFmtId="0" fontId="2" fillId="0" borderId="34" xfId="0" applyFont="1" applyBorder="1" applyAlignment="1">
      <alignment horizontal="center" wrapText="1"/>
    </xf>
    <xf numFmtId="0" fontId="0" fillId="0" borderId="34" xfId="0" applyFont="1" applyBorder="1" applyAlignment="1">
      <alignment vertical="center" wrapText="1"/>
    </xf>
    <xf numFmtId="0" fontId="26" fillId="0" borderId="34" xfId="0" applyFont="1" applyBorder="1" applyAlignment="1">
      <alignment horizontal="center" wrapText="1"/>
    </xf>
    <xf numFmtId="178" fontId="2" fillId="0" borderId="34" xfId="0" applyNumberFormat="1" applyFont="1" applyBorder="1" applyAlignment="1">
      <alignment horizontal="center"/>
    </xf>
    <xf numFmtId="178" fontId="75" fillId="0" borderId="34" xfId="0" applyNumberFormat="1" applyFont="1" applyBorder="1" applyAlignment="1">
      <alignment horizontal="right"/>
    </xf>
    <xf numFmtId="0" fontId="26" fillId="46" borderId="34" xfId="0" applyFont="1" applyFill="1" applyBorder="1" applyAlignment="1">
      <alignment horizontal="left" wrapText="1"/>
    </xf>
    <xf numFmtId="178" fontId="2" fillId="46" borderId="34" xfId="0" applyNumberFormat="1" applyFont="1" applyFill="1" applyBorder="1" applyAlignment="1">
      <alignment horizontal="right"/>
    </xf>
    <xf numFmtId="0" fontId="16" fillId="0" borderId="0" xfId="33" applyFont="1" applyAlignment="1">
      <alignment horizontal="center" vertical="center"/>
      <protection/>
    </xf>
    <xf numFmtId="0" fontId="13" fillId="0" borderId="0" xfId="33" applyFont="1" applyAlignment="1">
      <alignment horizontal="center" vertical="center"/>
      <protection/>
    </xf>
    <xf numFmtId="0" fontId="9" fillId="0" borderId="45" xfId="33" applyFont="1" applyBorder="1" applyAlignment="1">
      <alignment horizontal="center" vertical="center" wrapText="1"/>
      <protection/>
    </xf>
    <xf numFmtId="0" fontId="9" fillId="0" borderId="0" xfId="33" applyFont="1" applyBorder="1" applyAlignment="1">
      <alignment horizontal="left" vertical="center"/>
      <protection/>
    </xf>
    <xf numFmtId="0" fontId="26" fillId="0" borderId="56" xfId="0" applyFont="1" applyBorder="1" applyAlignment="1">
      <alignment horizontal="left" vertical="center" wrapText="1"/>
    </xf>
    <xf numFmtId="0" fontId="0" fillId="0" borderId="57" xfId="0" applyBorder="1" applyAlignment="1">
      <alignment vertical="center" wrapText="1"/>
    </xf>
    <xf numFmtId="0" fontId="0" fillId="0" borderId="58" xfId="0" applyBorder="1" applyAlignment="1">
      <alignment vertical="center" wrapText="1"/>
    </xf>
    <xf numFmtId="0" fontId="9" fillId="0" borderId="45" xfId="33" applyFont="1" applyBorder="1" applyAlignment="1">
      <alignment horizontal="left" vertical="center" wrapText="1"/>
      <protection/>
    </xf>
    <xf numFmtId="0" fontId="18" fillId="0" borderId="45" xfId="33" applyFont="1" applyBorder="1" applyAlignment="1">
      <alignment horizontal="left" vertical="center"/>
      <protection/>
    </xf>
    <xf numFmtId="0" fontId="9" fillId="0" borderId="56" xfId="33" applyFont="1" applyBorder="1" applyAlignment="1">
      <alignment horizontal="left" vertical="center" wrapText="1"/>
      <protection/>
    </xf>
    <xf numFmtId="0" fontId="0" fillId="0" borderId="57" xfId="34" applyBorder="1">
      <alignment/>
      <protection/>
    </xf>
    <xf numFmtId="0" fontId="0" fillId="0" borderId="58" xfId="34" applyBorder="1">
      <alignment/>
      <protection/>
    </xf>
    <xf numFmtId="0" fontId="9" fillId="0" borderId="47" xfId="33" applyFont="1" applyBorder="1" applyAlignment="1">
      <alignment horizontal="center" vertical="center" wrapText="1"/>
      <protection/>
    </xf>
    <xf numFmtId="0" fontId="9" fillId="0" borderId="56" xfId="33" applyFont="1" applyBorder="1" applyAlignment="1">
      <alignment vertical="center" wrapText="1"/>
      <protection/>
    </xf>
    <xf numFmtId="0" fontId="0" fillId="0" borderId="57" xfId="33" applyFont="1" applyBorder="1" applyAlignment="1">
      <alignment vertical="center" wrapText="1"/>
      <protection/>
    </xf>
    <xf numFmtId="0" fontId="0" fillId="0" borderId="58" xfId="33" applyFont="1" applyBorder="1" applyAlignment="1">
      <alignment vertical="center" wrapText="1"/>
      <protection/>
    </xf>
    <xf numFmtId="0" fontId="0" fillId="0" borderId="57" xfId="34" applyBorder="1" applyAlignment="1">
      <alignment/>
      <protection/>
    </xf>
    <xf numFmtId="0" fontId="0" fillId="0" borderId="58" xfId="34" applyBorder="1" applyAlignment="1">
      <alignment/>
      <protection/>
    </xf>
    <xf numFmtId="0" fontId="18" fillId="0" borderId="45" xfId="33" applyFont="1" applyBorder="1" applyAlignment="1">
      <alignment horizontal="center" vertical="center" wrapText="1"/>
      <protection/>
    </xf>
    <xf numFmtId="0" fontId="63" fillId="0" borderId="59" xfId="49" applyBorder="1" applyAlignment="1">
      <alignment horizontal="left" vertical="center" wrapText="1"/>
    </xf>
    <xf numFmtId="0" fontId="74" fillId="0" borderId="60" xfId="0" applyFont="1" applyBorder="1" applyAlignment="1">
      <alignment horizontal="left" vertical="center" wrapText="1"/>
    </xf>
    <xf numFmtId="0" fontId="9" fillId="0" borderId="61" xfId="33" applyFont="1" applyBorder="1" applyAlignment="1">
      <alignment horizontal="left" vertical="center" wrapText="1"/>
      <protection/>
    </xf>
    <xf numFmtId="0" fontId="0" fillId="0" borderId="61" xfId="0" applyBorder="1" applyAlignment="1">
      <alignment horizontal="left" vertical="center"/>
    </xf>
    <xf numFmtId="0" fontId="74" fillId="0" borderId="0" xfId="0" applyFont="1" applyAlignment="1">
      <alignment horizontal="center" vertical="top" wrapText="1"/>
    </xf>
    <xf numFmtId="0" fontId="74" fillId="0" borderId="0" xfId="0" applyFont="1" applyAlignment="1">
      <alignment horizontal="left" vertical="top" wrapText="1"/>
    </xf>
    <xf numFmtId="0" fontId="26" fillId="0" borderId="0" xfId="33" applyFont="1" applyAlignment="1">
      <alignment vertical="center" wrapText="1"/>
      <protection/>
    </xf>
    <xf numFmtId="0" fontId="31" fillId="0" borderId="0" xfId="0" applyFont="1" applyAlignment="1">
      <alignment vertical="center"/>
    </xf>
    <xf numFmtId="0" fontId="74" fillId="0" borderId="62"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59" xfId="0" applyFont="1" applyBorder="1" applyAlignment="1">
      <alignment horizontal="center" vertical="center" wrapText="1"/>
    </xf>
    <xf numFmtId="0" fontId="74" fillId="0" borderId="60" xfId="0" applyFont="1" applyBorder="1" applyAlignment="1">
      <alignment horizontal="center" vertical="center" wrapText="1"/>
    </xf>
    <xf numFmtId="0" fontId="74" fillId="0" borderId="64" xfId="0" applyFont="1" applyBorder="1" applyAlignment="1">
      <alignment horizontal="left" vertical="center" wrapText="1"/>
    </xf>
    <xf numFmtId="0" fontId="74" fillId="0" borderId="65" xfId="0" applyFont="1" applyBorder="1" applyAlignment="1">
      <alignment horizontal="left" vertical="center" wrapText="1"/>
    </xf>
    <xf numFmtId="0" fontId="20" fillId="0" borderId="0" xfId="34" applyFont="1" applyAlignment="1">
      <alignment horizontal="center" vertical="center"/>
      <protection/>
    </xf>
    <xf numFmtId="0" fontId="21" fillId="0" borderId="0" xfId="34" applyFont="1" applyAlignment="1">
      <alignment horizontal="center" vertical="center"/>
      <protection/>
    </xf>
    <xf numFmtId="0" fontId="20" fillId="0" borderId="0" xfId="34" applyFont="1" applyBorder="1" applyAlignment="1">
      <alignment vertical="center"/>
      <protection/>
    </xf>
    <xf numFmtId="0" fontId="74" fillId="0" borderId="0" xfId="0" applyFont="1" applyAlignment="1">
      <alignment horizontal="left" vertical="center" wrapText="1"/>
    </xf>
    <xf numFmtId="0" fontId="9" fillId="36" borderId="0" xfId="0" applyFont="1" applyFill="1" applyBorder="1" applyAlignment="1" applyProtection="1">
      <alignment horizontal="left" vertical="center"/>
      <protection/>
    </xf>
    <xf numFmtId="0" fontId="7" fillId="0" borderId="0" xfId="0" applyFont="1" applyBorder="1" applyAlignment="1">
      <alignment horizontal="left" vertical="center" wrapText="1"/>
    </xf>
    <xf numFmtId="0" fontId="2" fillId="4" borderId="66" xfId="0" applyFont="1" applyFill="1" applyBorder="1" applyAlignment="1" applyProtection="1">
      <alignment horizontal="left" vertical="top" wrapText="1"/>
      <protection locked="0"/>
    </xf>
    <xf numFmtId="0" fontId="2" fillId="4" borderId="67" xfId="0" applyFont="1" applyFill="1" applyBorder="1" applyAlignment="1" applyProtection="1">
      <alignment horizontal="left" vertical="top"/>
      <protection locked="0"/>
    </xf>
    <xf numFmtId="0" fontId="2" fillId="4" borderId="68" xfId="0" applyFont="1" applyFill="1" applyBorder="1" applyAlignment="1" applyProtection="1">
      <alignment horizontal="left" vertical="top"/>
      <protection locked="0"/>
    </xf>
    <xf numFmtId="0" fontId="2" fillId="4" borderId="46" xfId="0" applyFont="1" applyFill="1" applyBorder="1" applyAlignment="1" applyProtection="1">
      <alignment horizontal="left" vertical="top"/>
      <protection locked="0"/>
    </xf>
    <xf numFmtId="0" fontId="2" fillId="4" borderId="0" xfId="0" applyFont="1" applyFill="1" applyBorder="1" applyAlignment="1" applyProtection="1">
      <alignment horizontal="left" vertical="top"/>
      <protection locked="0"/>
    </xf>
    <xf numFmtId="0" fontId="2" fillId="4" borderId="69" xfId="0" applyFont="1" applyFill="1" applyBorder="1" applyAlignment="1" applyProtection="1">
      <alignment horizontal="left" vertical="top"/>
      <protection locked="0"/>
    </xf>
    <xf numFmtId="0" fontId="2" fillId="4" borderId="70" xfId="0" applyFont="1" applyFill="1" applyBorder="1" applyAlignment="1" applyProtection="1">
      <alignment horizontal="left" vertical="top"/>
      <protection locked="0"/>
    </xf>
    <xf numFmtId="0" fontId="2" fillId="4" borderId="71" xfId="0" applyFont="1" applyFill="1" applyBorder="1" applyAlignment="1" applyProtection="1">
      <alignment horizontal="left" vertical="top"/>
      <protection locked="0"/>
    </xf>
    <xf numFmtId="0" fontId="2" fillId="4" borderId="72" xfId="0" applyFont="1" applyFill="1" applyBorder="1" applyAlignment="1" applyProtection="1">
      <alignment horizontal="left" vertical="top"/>
      <protection locked="0"/>
    </xf>
    <xf numFmtId="0" fontId="13" fillId="0" borderId="20" xfId="0" applyFont="1" applyBorder="1" applyAlignment="1" applyProtection="1">
      <alignment horizontal="center" vertical="center"/>
      <protection/>
    </xf>
    <xf numFmtId="0" fontId="10" fillId="4" borderId="73" xfId="0" applyFont="1" applyFill="1" applyBorder="1" applyAlignment="1" applyProtection="1">
      <alignment vertical="center"/>
      <protection locked="0"/>
    </xf>
    <xf numFmtId="0" fontId="23" fillId="0" borderId="0" xfId="33" applyFont="1" applyAlignment="1">
      <alignment horizontal="center" vertical="center"/>
      <protection/>
    </xf>
    <xf numFmtId="0" fontId="24" fillId="0" borderId="0" xfId="33" applyFont="1" applyAlignment="1">
      <alignment horizontal="center" vertical="center"/>
      <protection/>
    </xf>
    <xf numFmtId="0" fontId="0" fillId="0" borderId="0" xfId="0" applyAlignment="1">
      <alignment horizontal="left" vertical="center"/>
    </xf>
    <xf numFmtId="0" fontId="2" fillId="0" borderId="0" xfId="34" applyFont="1" applyBorder="1" applyAlignment="1">
      <alignment/>
      <protection/>
    </xf>
    <xf numFmtId="0" fontId="0" fillId="0" borderId="74" xfId="34" applyBorder="1" applyAlignment="1">
      <alignment/>
      <protection/>
    </xf>
    <xf numFmtId="3" fontId="2" fillId="0" borderId="35" xfId="0" applyNumberFormat="1" applyFont="1" applyBorder="1" applyAlignment="1">
      <alignment/>
    </xf>
    <xf numFmtId="0" fontId="0" fillId="0" borderId="49" xfId="0" applyBorder="1" applyAlignment="1">
      <alignment/>
    </xf>
    <xf numFmtId="0" fontId="2" fillId="0" borderId="0" xfId="34" applyFont="1" applyAlignment="1">
      <alignment horizontal="left"/>
      <protection/>
    </xf>
    <xf numFmtId="0" fontId="2" fillId="0" borderId="35" xfId="34" applyFont="1" applyBorder="1" applyAlignment="1">
      <alignment horizontal="center" vertical="center" wrapText="1"/>
      <protection/>
    </xf>
    <xf numFmtId="0" fontId="2" fillId="0" borderId="75" xfId="34" applyFont="1" applyBorder="1" applyAlignment="1">
      <alignment horizontal="center" vertical="center" wrapText="1"/>
      <protection/>
    </xf>
    <xf numFmtId="0" fontId="2" fillId="0" borderId="49" xfId="34" applyFont="1" applyBorder="1" applyAlignment="1">
      <alignment horizontal="center" vertical="center" wrapText="1"/>
      <protection/>
    </xf>
    <xf numFmtId="0" fontId="2" fillId="0" borderId="0" xfId="34" applyFont="1" applyAlignment="1">
      <alignment vertical="center"/>
      <protection/>
    </xf>
    <xf numFmtId="0" fontId="0" fillId="0" borderId="0" xfId="34" applyBorder="1" applyAlignment="1">
      <alignment vertical="center"/>
      <protection/>
    </xf>
    <xf numFmtId="0" fontId="2" fillId="0" borderId="0" xfId="34" applyFont="1" applyBorder="1" applyAlignment="1">
      <alignment wrapText="1" shrinkToFit="1"/>
      <protection/>
    </xf>
    <xf numFmtId="0" fontId="0" fillId="0" borderId="74" xfId="34" applyBorder="1" applyAlignment="1">
      <alignment wrapText="1"/>
      <protection/>
    </xf>
    <xf numFmtId="0" fontId="2" fillId="0" borderId="35" xfId="34" applyFont="1" applyBorder="1" applyAlignment="1">
      <alignment horizontal="left" vertical="center" wrapText="1"/>
      <protection/>
    </xf>
    <xf numFmtId="0" fontId="2" fillId="0" borderId="49" xfId="34" applyFont="1" applyBorder="1" applyAlignment="1">
      <alignment horizontal="left" vertical="center" wrapText="1"/>
      <protection/>
    </xf>
    <xf numFmtId="0" fontId="25" fillId="0" borderId="0" xfId="34" applyFont="1" applyFill="1" applyBorder="1" applyAlignment="1">
      <alignment horizontal="left" vertical="center"/>
      <protection/>
    </xf>
    <xf numFmtId="0" fontId="2" fillId="0" borderId="0" xfId="34" applyFont="1" applyAlignment="1">
      <alignment horizontal="left" vertical="center"/>
      <protection/>
    </xf>
    <xf numFmtId="0" fontId="0" fillId="0" borderId="0" xfId="34" applyAlignment="1">
      <alignment vertical="center"/>
      <protection/>
    </xf>
    <xf numFmtId="0" fontId="2" fillId="0" borderId="48" xfId="34" applyFont="1" applyBorder="1" applyAlignment="1">
      <alignment horizontal="right" vertical="center"/>
      <protection/>
    </xf>
    <xf numFmtId="0" fontId="0" fillId="0" borderId="48" xfId="34" applyBorder="1" applyAlignment="1">
      <alignment horizontal="right" vertical="center"/>
      <protection/>
    </xf>
    <xf numFmtId="0" fontId="7" fillId="0" borderId="48" xfId="34" applyFont="1" applyBorder="1" applyAlignment="1">
      <alignment horizontal="right"/>
      <protection/>
    </xf>
    <xf numFmtId="0" fontId="25" fillId="0" borderId="51" xfId="34" applyFont="1" applyFill="1" applyBorder="1" applyAlignment="1">
      <alignment horizontal="left"/>
      <protection/>
    </xf>
    <xf numFmtId="0" fontId="7" fillId="0" borderId="35" xfId="34" applyFont="1" applyBorder="1" applyAlignment="1">
      <alignment horizontal="left" vertical="center" wrapText="1"/>
      <protection/>
    </xf>
    <xf numFmtId="0" fontId="35" fillId="0" borderId="75" xfId="0" applyFont="1" applyBorder="1" applyAlignment="1">
      <alignment horizontal="left" vertical="center"/>
    </xf>
    <xf numFmtId="0" fontId="26" fillId="0" borderId="35" xfId="34" applyFont="1" applyBorder="1" applyAlignment="1">
      <alignment vertical="center"/>
      <protection/>
    </xf>
    <xf numFmtId="0" fontId="31" fillId="0" borderId="49" xfId="0" applyFont="1" applyBorder="1" applyAlignment="1">
      <alignment vertical="center"/>
    </xf>
    <xf numFmtId="0" fontId="7" fillId="0" borderId="35" xfId="34" applyFont="1" applyBorder="1" applyAlignment="1">
      <alignment vertical="center"/>
      <protection/>
    </xf>
    <xf numFmtId="0" fontId="35" fillId="0" borderId="49" xfId="0" applyFont="1" applyBorder="1" applyAlignment="1">
      <alignment vertical="center"/>
    </xf>
    <xf numFmtId="0" fontId="2" fillId="0" borderId="35" xfId="34" applyFont="1" applyBorder="1" applyAlignment="1">
      <alignment horizontal="center" vertical="center"/>
      <protection/>
    </xf>
    <xf numFmtId="0" fontId="2" fillId="0" borderId="49" xfId="34" applyFont="1" applyBorder="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一般_108年度電腦經費預算表_大學校務基金(空表)_1060215修" xfId="34"/>
    <cellStyle name="Comma" xfId="35"/>
    <cellStyle name="千分位 2" xfId="36"/>
    <cellStyle name="Comma [0]" xfId="37"/>
    <cellStyle name="千分位_108年度電腦經費預算表_大學校務基金(空表)_1060215修"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xdr:row>
      <xdr:rowOff>0</xdr:rowOff>
    </xdr:from>
    <xdr:to>
      <xdr:col>5</xdr:col>
      <xdr:colOff>0</xdr:colOff>
      <xdr:row>12</xdr:row>
      <xdr:rowOff>0</xdr:rowOff>
    </xdr:to>
    <xdr:sp>
      <xdr:nvSpPr>
        <xdr:cNvPr id="1" name="Line 3"/>
        <xdr:cNvSpPr>
          <a:spLocks/>
        </xdr:cNvSpPr>
      </xdr:nvSpPr>
      <xdr:spPr>
        <a:xfrm flipV="1">
          <a:off x="7429500" y="333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12</xdr:row>
      <xdr:rowOff>0</xdr:rowOff>
    </xdr:from>
    <xdr:to>
      <xdr:col>5</xdr:col>
      <xdr:colOff>0</xdr:colOff>
      <xdr:row>12</xdr:row>
      <xdr:rowOff>0</xdr:rowOff>
    </xdr:to>
    <xdr:sp>
      <xdr:nvSpPr>
        <xdr:cNvPr id="2" name="Line 5"/>
        <xdr:cNvSpPr>
          <a:spLocks/>
        </xdr:cNvSpPr>
      </xdr:nvSpPr>
      <xdr:spPr>
        <a:xfrm flipV="1">
          <a:off x="7429500" y="333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17</xdr:row>
      <xdr:rowOff>0</xdr:rowOff>
    </xdr:from>
    <xdr:to>
      <xdr:col>5</xdr:col>
      <xdr:colOff>0</xdr:colOff>
      <xdr:row>17</xdr:row>
      <xdr:rowOff>0</xdr:rowOff>
    </xdr:to>
    <xdr:sp>
      <xdr:nvSpPr>
        <xdr:cNvPr id="3" name="Line 9"/>
        <xdr:cNvSpPr>
          <a:spLocks/>
        </xdr:cNvSpPr>
      </xdr:nvSpPr>
      <xdr:spPr>
        <a:xfrm flipV="1">
          <a:off x="7429500" y="4610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4" name="Line 12"/>
        <xdr:cNvSpPr>
          <a:spLocks/>
        </xdr:cNvSpPr>
      </xdr:nvSpPr>
      <xdr:spPr>
        <a:xfrm flipV="1">
          <a:off x="7429500" y="383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15</xdr:row>
      <xdr:rowOff>0</xdr:rowOff>
    </xdr:from>
    <xdr:to>
      <xdr:col>5</xdr:col>
      <xdr:colOff>0</xdr:colOff>
      <xdr:row>15</xdr:row>
      <xdr:rowOff>0</xdr:rowOff>
    </xdr:to>
    <xdr:sp>
      <xdr:nvSpPr>
        <xdr:cNvPr id="5" name="Line 13"/>
        <xdr:cNvSpPr>
          <a:spLocks/>
        </xdr:cNvSpPr>
      </xdr:nvSpPr>
      <xdr:spPr>
        <a:xfrm flipV="1">
          <a:off x="7429500" y="409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73</xdr:row>
      <xdr:rowOff>0</xdr:rowOff>
    </xdr:from>
    <xdr:to>
      <xdr:col>5</xdr:col>
      <xdr:colOff>0</xdr:colOff>
      <xdr:row>73</xdr:row>
      <xdr:rowOff>0</xdr:rowOff>
    </xdr:to>
    <xdr:sp>
      <xdr:nvSpPr>
        <xdr:cNvPr id="6" name="Line 17"/>
        <xdr:cNvSpPr>
          <a:spLocks/>
        </xdr:cNvSpPr>
      </xdr:nvSpPr>
      <xdr:spPr>
        <a:xfrm flipV="1">
          <a:off x="7429500" y="1902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76</xdr:row>
      <xdr:rowOff>0</xdr:rowOff>
    </xdr:from>
    <xdr:to>
      <xdr:col>5</xdr:col>
      <xdr:colOff>0</xdr:colOff>
      <xdr:row>76</xdr:row>
      <xdr:rowOff>0</xdr:rowOff>
    </xdr:to>
    <xdr:sp>
      <xdr:nvSpPr>
        <xdr:cNvPr id="7" name="Line 22"/>
        <xdr:cNvSpPr>
          <a:spLocks/>
        </xdr:cNvSpPr>
      </xdr:nvSpPr>
      <xdr:spPr>
        <a:xfrm flipV="1">
          <a:off x="7429500" y="1979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76</xdr:row>
      <xdr:rowOff>0</xdr:rowOff>
    </xdr:from>
    <xdr:to>
      <xdr:col>5</xdr:col>
      <xdr:colOff>0</xdr:colOff>
      <xdr:row>76</xdr:row>
      <xdr:rowOff>0</xdr:rowOff>
    </xdr:to>
    <xdr:sp>
      <xdr:nvSpPr>
        <xdr:cNvPr id="8" name="Line 23"/>
        <xdr:cNvSpPr>
          <a:spLocks/>
        </xdr:cNvSpPr>
      </xdr:nvSpPr>
      <xdr:spPr>
        <a:xfrm flipV="1">
          <a:off x="7429500" y="1979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76</xdr:row>
      <xdr:rowOff>0</xdr:rowOff>
    </xdr:from>
    <xdr:to>
      <xdr:col>5</xdr:col>
      <xdr:colOff>0</xdr:colOff>
      <xdr:row>76</xdr:row>
      <xdr:rowOff>0</xdr:rowOff>
    </xdr:to>
    <xdr:sp>
      <xdr:nvSpPr>
        <xdr:cNvPr id="9" name="Line 24"/>
        <xdr:cNvSpPr>
          <a:spLocks/>
        </xdr:cNvSpPr>
      </xdr:nvSpPr>
      <xdr:spPr>
        <a:xfrm flipV="1">
          <a:off x="7429500" y="1979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76</xdr:row>
      <xdr:rowOff>0</xdr:rowOff>
    </xdr:from>
    <xdr:to>
      <xdr:col>5</xdr:col>
      <xdr:colOff>0</xdr:colOff>
      <xdr:row>76</xdr:row>
      <xdr:rowOff>0</xdr:rowOff>
    </xdr:to>
    <xdr:sp>
      <xdr:nvSpPr>
        <xdr:cNvPr id="10" name="Line 25"/>
        <xdr:cNvSpPr>
          <a:spLocks/>
        </xdr:cNvSpPr>
      </xdr:nvSpPr>
      <xdr:spPr>
        <a:xfrm flipV="1">
          <a:off x="7429500" y="1979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76</xdr:row>
      <xdr:rowOff>0</xdr:rowOff>
    </xdr:from>
    <xdr:to>
      <xdr:col>5</xdr:col>
      <xdr:colOff>0</xdr:colOff>
      <xdr:row>76</xdr:row>
      <xdr:rowOff>0</xdr:rowOff>
    </xdr:to>
    <xdr:sp>
      <xdr:nvSpPr>
        <xdr:cNvPr id="11" name="Line 26"/>
        <xdr:cNvSpPr>
          <a:spLocks/>
        </xdr:cNvSpPr>
      </xdr:nvSpPr>
      <xdr:spPr>
        <a:xfrm flipV="1">
          <a:off x="7429500" y="1979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8</xdr:row>
      <xdr:rowOff>0</xdr:rowOff>
    </xdr:from>
    <xdr:to>
      <xdr:col>5</xdr:col>
      <xdr:colOff>0</xdr:colOff>
      <xdr:row>8</xdr:row>
      <xdr:rowOff>0</xdr:rowOff>
    </xdr:to>
    <xdr:sp>
      <xdr:nvSpPr>
        <xdr:cNvPr id="12" name="Line 30"/>
        <xdr:cNvSpPr>
          <a:spLocks/>
        </xdr:cNvSpPr>
      </xdr:nvSpPr>
      <xdr:spPr>
        <a:xfrm flipV="1">
          <a:off x="7429500" y="234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8</xdr:row>
      <xdr:rowOff>0</xdr:rowOff>
    </xdr:from>
    <xdr:to>
      <xdr:col>5</xdr:col>
      <xdr:colOff>0</xdr:colOff>
      <xdr:row>8</xdr:row>
      <xdr:rowOff>0</xdr:rowOff>
    </xdr:to>
    <xdr:sp>
      <xdr:nvSpPr>
        <xdr:cNvPr id="13" name="Line 31"/>
        <xdr:cNvSpPr>
          <a:spLocks/>
        </xdr:cNvSpPr>
      </xdr:nvSpPr>
      <xdr:spPr>
        <a:xfrm flipV="1">
          <a:off x="7429500" y="234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2"/>
  <sheetViews>
    <sheetView zoomScalePageLayoutView="0" workbookViewId="0" topLeftCell="A1">
      <selection activeCell="E6" sqref="E6"/>
    </sheetView>
  </sheetViews>
  <sheetFormatPr defaultColWidth="9.00390625" defaultRowHeight="16.5"/>
  <cols>
    <col min="1" max="1" width="9.50390625" style="78" customWidth="1"/>
    <col min="2" max="2" width="6.25390625" style="78" customWidth="1"/>
    <col min="3" max="3" width="4.50390625" style="78" customWidth="1"/>
    <col min="4" max="4" width="16.50390625" style="78" customWidth="1"/>
    <col min="5" max="6" width="17.50390625" style="78" customWidth="1"/>
    <col min="7" max="7" width="18.50390625" style="78" customWidth="1"/>
    <col min="8" max="8" width="38.00390625" style="78" customWidth="1"/>
    <col min="9" max="9" width="20.50390625" style="78" customWidth="1"/>
    <col min="10" max="16384" width="8.875" style="78" customWidth="1"/>
  </cols>
  <sheetData>
    <row r="1" spans="1:7" s="68" customFormat="1" ht="24">
      <c r="A1" s="246" t="s">
        <v>553</v>
      </c>
      <c r="B1" s="247"/>
      <c r="C1" s="247"/>
      <c r="D1" s="247"/>
      <c r="E1" s="247"/>
      <c r="F1" s="247"/>
      <c r="G1" s="247"/>
    </row>
    <row r="2" spans="1:7" s="68" customFormat="1" ht="24">
      <c r="A2" s="246" t="s">
        <v>573</v>
      </c>
      <c r="B2" s="246"/>
      <c r="C2" s="246"/>
      <c r="D2" s="246"/>
      <c r="E2" s="246"/>
      <c r="F2" s="246"/>
      <c r="G2" s="246"/>
    </row>
    <row r="3" spans="3:8" s="69" customFormat="1" ht="20.25" thickBot="1">
      <c r="C3" s="249" t="s">
        <v>560</v>
      </c>
      <c r="D3" s="249"/>
      <c r="E3" s="249"/>
      <c r="F3" s="249"/>
      <c r="G3" s="70" t="s">
        <v>37</v>
      </c>
      <c r="H3" s="71"/>
    </row>
    <row r="4" spans="1:7" s="69" customFormat="1" ht="93" customHeight="1" thickBot="1">
      <c r="A4" s="259" t="s">
        <v>38</v>
      </c>
      <c r="B4" s="260"/>
      <c r="C4" s="261"/>
      <c r="D4" s="250" t="s">
        <v>194</v>
      </c>
      <c r="E4" s="251"/>
      <c r="F4" s="251"/>
      <c r="G4" s="252"/>
    </row>
    <row r="5" spans="1:8" s="69" customFormat="1" ht="60" thickBot="1">
      <c r="A5" s="258" t="s">
        <v>35</v>
      </c>
      <c r="B5" s="258"/>
      <c r="C5" s="258"/>
      <c r="D5" s="72" t="s">
        <v>561</v>
      </c>
      <c r="E5" s="72" t="s">
        <v>562</v>
      </c>
      <c r="F5" s="72" t="s">
        <v>563</v>
      </c>
      <c r="G5" s="73" t="s">
        <v>564</v>
      </c>
      <c r="H5" s="74"/>
    </row>
    <row r="6" spans="1:8" s="77" customFormat="1" ht="20.25" thickBot="1">
      <c r="A6" s="255" t="s">
        <v>191</v>
      </c>
      <c r="B6" s="256"/>
      <c r="C6" s="257"/>
      <c r="D6" s="75">
        <f>'1.硬體設備費'!H54</f>
        <v>8218</v>
      </c>
      <c r="E6" s="75"/>
      <c r="F6" s="75"/>
      <c r="G6" s="75">
        <f aca="true" t="shared" si="0" ref="G6:G14">D6-E6</f>
        <v>8218</v>
      </c>
      <c r="H6" s="76"/>
    </row>
    <row r="7" spans="1:8" s="77" customFormat="1" ht="20.25" thickBot="1">
      <c r="A7" s="255" t="s">
        <v>192</v>
      </c>
      <c r="B7" s="256"/>
      <c r="C7" s="257"/>
      <c r="D7" s="75">
        <f>'2.軟體購置費'!H24</f>
        <v>8046</v>
      </c>
      <c r="E7" s="75"/>
      <c r="F7" s="75"/>
      <c r="G7" s="75">
        <f t="shared" si="0"/>
        <v>8046</v>
      </c>
      <c r="H7" s="76"/>
    </row>
    <row r="8" spans="1:8" s="77" customFormat="1" ht="20.25" thickBot="1">
      <c r="A8" s="255" t="s">
        <v>193</v>
      </c>
      <c r="B8" s="256"/>
      <c r="C8" s="257"/>
      <c r="D8" s="75">
        <f>'3.系統開發費'!G12</f>
        <v>300</v>
      </c>
      <c r="E8" s="75"/>
      <c r="F8" s="75"/>
      <c r="G8" s="75">
        <f t="shared" si="0"/>
        <v>300</v>
      </c>
      <c r="H8" s="76"/>
    </row>
    <row r="9" spans="1:8" s="77" customFormat="1" ht="20.25" thickBot="1">
      <c r="A9" s="255" t="s">
        <v>39</v>
      </c>
      <c r="B9" s="256"/>
      <c r="C9" s="257"/>
      <c r="D9" s="75">
        <f>'0.現有設備概況'!J39+'4.資訊操作維護費'!I44</f>
        <v>4607</v>
      </c>
      <c r="E9" s="75"/>
      <c r="F9" s="75"/>
      <c r="G9" s="75">
        <f t="shared" si="0"/>
        <v>4607</v>
      </c>
      <c r="H9" s="76"/>
    </row>
    <row r="10" spans="1:8" s="77" customFormat="1" ht="20.25" thickBot="1">
      <c r="A10" s="255" t="s">
        <v>40</v>
      </c>
      <c r="B10" s="256"/>
      <c r="C10" s="257"/>
      <c r="D10" s="75">
        <f>'5.資訊設備租金'!I30</f>
        <v>1670</v>
      </c>
      <c r="E10" s="75"/>
      <c r="F10" s="75"/>
      <c r="G10" s="75">
        <f t="shared" si="0"/>
        <v>1670</v>
      </c>
      <c r="H10" s="76"/>
    </row>
    <row r="11" spans="1:8" s="77" customFormat="1" ht="20.25" thickBot="1">
      <c r="A11" s="255" t="s">
        <v>41</v>
      </c>
      <c r="B11" s="256"/>
      <c r="C11" s="257" t="s">
        <v>42</v>
      </c>
      <c r="D11" s="75">
        <f>'6.雲端服務費'!H16</f>
        <v>0</v>
      </c>
      <c r="E11" s="75"/>
      <c r="F11" s="75"/>
      <c r="G11" s="75">
        <f t="shared" si="0"/>
        <v>0</v>
      </c>
      <c r="H11" s="76"/>
    </row>
    <row r="12" spans="1:8" s="77" customFormat="1" ht="20.25" thickBot="1">
      <c r="A12" s="255" t="s">
        <v>242</v>
      </c>
      <c r="B12" s="262"/>
      <c r="C12" s="263"/>
      <c r="D12" s="75">
        <f>'7.軟體使用費'!H17</f>
        <v>65</v>
      </c>
      <c r="E12" s="75"/>
      <c r="F12" s="75"/>
      <c r="G12" s="75">
        <f t="shared" si="0"/>
        <v>65</v>
      </c>
      <c r="H12" s="76"/>
    </row>
    <row r="13" spans="1:8" s="77" customFormat="1" ht="20.25" thickBot="1">
      <c r="A13" s="255" t="s">
        <v>174</v>
      </c>
      <c r="B13" s="256"/>
      <c r="C13" s="257"/>
      <c r="D13" s="75">
        <f>'8.數據通訊費'!H14</f>
        <v>1386</v>
      </c>
      <c r="E13" s="75"/>
      <c r="F13" s="75"/>
      <c r="G13" s="75">
        <f t="shared" si="0"/>
        <v>1386</v>
      </c>
      <c r="H13" s="76"/>
    </row>
    <row r="14" spans="1:8" s="77" customFormat="1" ht="20.25" thickBot="1">
      <c r="A14" s="255" t="s">
        <v>43</v>
      </c>
      <c r="B14" s="256"/>
      <c r="C14" s="257" t="s">
        <v>42</v>
      </c>
      <c r="D14" s="75">
        <f>'9.電腦用品及耗材'!H54</f>
        <v>1513</v>
      </c>
      <c r="E14" s="75"/>
      <c r="F14" s="75"/>
      <c r="G14" s="75">
        <f t="shared" si="0"/>
        <v>1513</v>
      </c>
      <c r="H14" s="76"/>
    </row>
    <row r="15" spans="1:7" s="77" customFormat="1" ht="20.25" thickBot="1">
      <c r="A15" s="248" t="s">
        <v>44</v>
      </c>
      <c r="B15" s="248"/>
      <c r="C15" s="248"/>
      <c r="D15" s="75">
        <f>SUM(D6:D14)</f>
        <v>25805</v>
      </c>
      <c r="E15" s="75">
        <f>SUM(E6:E14)</f>
        <v>0</v>
      </c>
      <c r="F15" s="75">
        <f>SUM(F6:F14)</f>
        <v>0</v>
      </c>
      <c r="G15" s="75">
        <f>SUM(G6:G14)</f>
        <v>25805</v>
      </c>
    </row>
    <row r="16" spans="1:7" s="69" customFormat="1" ht="20.25" thickBot="1">
      <c r="A16" s="248" t="s">
        <v>45</v>
      </c>
      <c r="B16" s="253" t="s">
        <v>46</v>
      </c>
      <c r="C16" s="254"/>
      <c r="D16" s="254"/>
      <c r="E16" s="254"/>
      <c r="F16" s="254"/>
      <c r="G16" s="254"/>
    </row>
    <row r="17" spans="1:7" s="69" customFormat="1" ht="20.25" thickBot="1">
      <c r="A17" s="264"/>
      <c r="B17" s="253" t="s">
        <v>47</v>
      </c>
      <c r="C17" s="254"/>
      <c r="D17" s="254"/>
      <c r="E17" s="254"/>
      <c r="F17" s="254"/>
      <c r="G17" s="254"/>
    </row>
    <row r="18" spans="1:7" s="69" customFormat="1" ht="24" customHeight="1" thickBot="1">
      <c r="A18" s="264"/>
      <c r="B18" s="253" t="s">
        <v>48</v>
      </c>
      <c r="C18" s="254"/>
      <c r="D18" s="254"/>
      <c r="E18" s="254"/>
      <c r="F18" s="254"/>
      <c r="G18" s="254"/>
    </row>
    <row r="19" spans="1:7" s="69" customFormat="1" ht="26.25" customHeight="1" thickBot="1">
      <c r="A19" s="264"/>
      <c r="B19" s="253" t="s">
        <v>49</v>
      </c>
      <c r="C19" s="254"/>
      <c r="D19" s="254"/>
      <c r="E19" s="254"/>
      <c r="F19" s="254"/>
      <c r="G19" s="254"/>
    </row>
    <row r="20" spans="1:7" s="69" customFormat="1" ht="55.5" customHeight="1" thickBot="1">
      <c r="A20" s="264"/>
      <c r="B20" s="253" t="s">
        <v>243</v>
      </c>
      <c r="C20" s="254"/>
      <c r="D20" s="254"/>
      <c r="E20" s="254"/>
      <c r="F20" s="254"/>
      <c r="G20" s="254"/>
    </row>
    <row r="21" spans="1:7" s="68" customFormat="1" ht="25.5" customHeight="1" thickBot="1">
      <c r="A21" s="273" t="s">
        <v>244</v>
      </c>
      <c r="B21" s="220" t="s">
        <v>245</v>
      </c>
      <c r="C21" s="275"/>
      <c r="D21" s="276"/>
      <c r="E21" s="221" t="s">
        <v>246</v>
      </c>
      <c r="F21" s="279"/>
      <c r="G21" s="280"/>
    </row>
    <row r="22" spans="1:7" s="68" customFormat="1" ht="19.5" customHeight="1" thickBot="1">
      <c r="A22" s="274"/>
      <c r="B22" s="220" t="s">
        <v>247</v>
      </c>
      <c r="C22" s="277"/>
      <c r="D22" s="278"/>
      <c r="E22" s="221" t="s">
        <v>248</v>
      </c>
      <c r="F22" s="265"/>
      <c r="G22" s="266"/>
    </row>
    <row r="23" spans="1:7" s="68" customFormat="1" ht="19.5">
      <c r="A23" s="267"/>
      <c r="B23" s="268"/>
      <c r="C23" s="268"/>
      <c r="D23" s="268"/>
      <c r="E23" s="268"/>
      <c r="F23" s="268"/>
      <c r="G23" s="268"/>
    </row>
    <row r="24" spans="1:7" s="68" customFormat="1" ht="57" customHeight="1">
      <c r="A24" s="270" t="s">
        <v>277</v>
      </c>
      <c r="B24" s="270"/>
      <c r="C24" s="270"/>
      <c r="D24" s="269" t="s">
        <v>250</v>
      </c>
      <c r="E24" s="269"/>
      <c r="F24" s="269"/>
      <c r="G24" s="222" t="s">
        <v>251</v>
      </c>
    </row>
    <row r="25" spans="1:7" s="69" customFormat="1" ht="21" customHeight="1">
      <c r="A25" s="271" t="s">
        <v>252</v>
      </c>
      <c r="B25" s="272"/>
      <c r="C25" s="272"/>
      <c r="D25" s="272"/>
      <c r="E25" s="272"/>
      <c r="F25" s="272"/>
      <c r="G25" s="272"/>
    </row>
    <row r="26" spans="1:7" s="69" customFormat="1" ht="0" customHeight="1" hidden="1">
      <c r="A26" s="272"/>
      <c r="B26" s="272"/>
      <c r="C26" s="272"/>
      <c r="D26" s="272"/>
      <c r="E26" s="272"/>
      <c r="F26" s="272"/>
      <c r="G26" s="272"/>
    </row>
    <row r="27" spans="1:7" s="68" customFormat="1" ht="27.75" customHeight="1">
      <c r="A27" s="272"/>
      <c r="B27" s="272"/>
      <c r="C27" s="272"/>
      <c r="D27" s="272"/>
      <c r="E27" s="272"/>
      <c r="F27" s="272"/>
      <c r="G27" s="272"/>
    </row>
    <row r="28" spans="1:7" ht="15.75">
      <c r="A28" s="272"/>
      <c r="B28" s="272"/>
      <c r="C28" s="272"/>
      <c r="D28" s="272"/>
      <c r="E28" s="272"/>
      <c r="F28" s="272"/>
      <c r="G28" s="272"/>
    </row>
    <row r="29" spans="1:7" ht="15.75">
      <c r="A29" s="272"/>
      <c r="B29" s="272"/>
      <c r="C29" s="272"/>
      <c r="D29" s="272"/>
      <c r="E29" s="272"/>
      <c r="F29" s="272"/>
      <c r="G29" s="272"/>
    </row>
    <row r="30" spans="1:7" ht="15.75">
      <c r="A30" s="272"/>
      <c r="B30" s="272"/>
      <c r="C30" s="272"/>
      <c r="D30" s="272"/>
      <c r="E30" s="272"/>
      <c r="F30" s="272"/>
      <c r="G30" s="272"/>
    </row>
    <row r="31" spans="1:7" ht="15.75">
      <c r="A31" s="272"/>
      <c r="B31" s="272"/>
      <c r="C31" s="272"/>
      <c r="D31" s="272"/>
      <c r="E31" s="272"/>
      <c r="F31" s="272"/>
      <c r="G31" s="272"/>
    </row>
    <row r="32" spans="1:7" ht="15.75">
      <c r="A32" s="272"/>
      <c r="B32" s="272"/>
      <c r="C32" s="272"/>
      <c r="D32" s="272"/>
      <c r="E32" s="272"/>
      <c r="F32" s="272"/>
      <c r="G32" s="272"/>
    </row>
    <row r="33" spans="1:7" ht="39.75" customHeight="1">
      <c r="A33" s="272"/>
      <c r="B33" s="272"/>
      <c r="C33" s="272"/>
      <c r="D33" s="272"/>
      <c r="E33" s="272"/>
      <c r="F33" s="272"/>
      <c r="G33" s="272"/>
    </row>
    <row r="34" spans="1:7" ht="60" customHeight="1">
      <c r="A34" s="272"/>
      <c r="B34" s="272"/>
      <c r="C34" s="272"/>
      <c r="D34" s="272"/>
      <c r="E34" s="272"/>
      <c r="F34" s="272"/>
      <c r="G34" s="272"/>
    </row>
    <row r="35" spans="1:7" ht="100.5" customHeight="1">
      <c r="A35" s="223"/>
      <c r="B35" s="223"/>
      <c r="C35" s="223"/>
      <c r="D35" s="223"/>
      <c r="E35" s="223"/>
      <c r="F35" s="223"/>
      <c r="G35" s="223"/>
    </row>
    <row r="36" ht="19.5">
      <c r="A36" s="77"/>
    </row>
    <row r="37" ht="19.5">
      <c r="A37" s="77"/>
    </row>
    <row r="38" ht="19.5">
      <c r="A38" s="77"/>
    </row>
    <row r="39" ht="19.5">
      <c r="A39" s="77"/>
    </row>
    <row r="40" ht="19.5">
      <c r="A40" s="77"/>
    </row>
    <row r="41" ht="19.5">
      <c r="A41" s="77"/>
    </row>
    <row r="42" ht="19.5">
      <c r="A42" s="77"/>
    </row>
  </sheetData>
  <sheetProtection/>
  <mergeCells count="31">
    <mergeCell ref="A25:G34"/>
    <mergeCell ref="A21:A22"/>
    <mergeCell ref="C21:D21"/>
    <mergeCell ref="C22:D22"/>
    <mergeCell ref="F21:G21"/>
    <mergeCell ref="A23:G23"/>
    <mergeCell ref="B17:G17"/>
    <mergeCell ref="B16:G16"/>
    <mergeCell ref="A11:C11"/>
    <mergeCell ref="B19:G19"/>
    <mergeCell ref="D24:F24"/>
    <mergeCell ref="A24:C24"/>
    <mergeCell ref="A12:C12"/>
    <mergeCell ref="A16:A20"/>
    <mergeCell ref="A7:C7"/>
    <mergeCell ref="F22:G22"/>
    <mergeCell ref="A8:C8"/>
    <mergeCell ref="A13:C13"/>
    <mergeCell ref="B20:G20"/>
    <mergeCell ref="A9:C9"/>
    <mergeCell ref="A10:C10"/>
    <mergeCell ref="A1:G1"/>
    <mergeCell ref="A2:G2"/>
    <mergeCell ref="A15:C15"/>
    <mergeCell ref="C3:F3"/>
    <mergeCell ref="D4:G4"/>
    <mergeCell ref="B18:G18"/>
    <mergeCell ref="A6:C6"/>
    <mergeCell ref="A5:C5"/>
    <mergeCell ref="A14:C14"/>
    <mergeCell ref="A4:C4"/>
  </mergeCells>
  <printOptions/>
  <pageMargins left="0.5905511811023623" right="0.3937007874015748" top="0.5511811023622047" bottom="0.1968503937007874"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45"/>
  <sheetViews>
    <sheetView zoomScalePageLayoutView="0" workbookViewId="0" topLeftCell="A7">
      <selection activeCell="P41" sqref="P41"/>
    </sheetView>
  </sheetViews>
  <sheetFormatPr defaultColWidth="9.00390625" defaultRowHeight="16.5"/>
  <cols>
    <col min="1" max="1" width="3.75390625" style="80" customWidth="1"/>
    <col min="2" max="2" width="17.50390625" style="80" customWidth="1"/>
    <col min="3" max="3" width="9.50390625" style="80" bestFit="1" customWidth="1"/>
    <col min="4" max="4" width="5.50390625" style="80" bestFit="1" customWidth="1"/>
    <col min="5" max="5" width="9.375" style="80" customWidth="1"/>
    <col min="6" max="6" width="5.50390625" style="80" bestFit="1" customWidth="1"/>
    <col min="7" max="7" width="12.75390625" style="80" bestFit="1" customWidth="1"/>
    <col min="8" max="8" width="11.625" style="80" bestFit="1" customWidth="1"/>
    <col min="9" max="9" width="12.375" style="80" customWidth="1"/>
    <col min="10" max="10" width="9.75390625" style="80" customWidth="1"/>
    <col min="11" max="16384" width="8.875" style="80" customWidth="1"/>
  </cols>
  <sheetData>
    <row r="1" spans="1:17" ht="15.75">
      <c r="A1" s="305" t="s">
        <v>428</v>
      </c>
      <c r="B1" s="305"/>
      <c r="C1" s="305"/>
      <c r="D1" s="305"/>
      <c r="E1" s="305"/>
      <c r="F1" s="113"/>
      <c r="G1" s="113"/>
      <c r="H1" s="113"/>
      <c r="I1" s="113"/>
      <c r="J1" s="113"/>
      <c r="K1" s="113"/>
      <c r="L1" s="113"/>
      <c r="M1" s="113"/>
      <c r="N1" s="113"/>
      <c r="O1" s="113"/>
      <c r="P1" s="113"/>
      <c r="Q1" s="113"/>
    </row>
    <row r="2" spans="1:17" ht="15.75">
      <c r="A2" s="305"/>
      <c r="B2" s="305"/>
      <c r="C2" s="305"/>
      <c r="D2" s="113"/>
      <c r="E2" s="113"/>
      <c r="F2" s="320" t="s">
        <v>50</v>
      </c>
      <c r="G2" s="320"/>
      <c r="H2" s="320"/>
      <c r="I2" s="320"/>
      <c r="J2" s="113"/>
      <c r="K2" s="113"/>
      <c r="L2" s="113"/>
      <c r="M2" s="113"/>
      <c r="N2" s="113"/>
      <c r="O2" s="113"/>
      <c r="P2" s="113"/>
      <c r="Q2" s="113"/>
    </row>
    <row r="3" spans="1:17" ht="48">
      <c r="A3" s="118" t="s">
        <v>98</v>
      </c>
      <c r="B3" s="118" t="s">
        <v>130</v>
      </c>
      <c r="C3" s="118" t="s">
        <v>131</v>
      </c>
      <c r="D3" s="118" t="s">
        <v>132</v>
      </c>
      <c r="E3" s="118" t="s">
        <v>133</v>
      </c>
      <c r="F3" s="118" t="s">
        <v>134</v>
      </c>
      <c r="G3" s="118" t="s">
        <v>135</v>
      </c>
      <c r="H3" s="118" t="s">
        <v>136</v>
      </c>
      <c r="I3" s="118" t="s">
        <v>137</v>
      </c>
      <c r="J3" s="208"/>
      <c r="K3" s="209"/>
      <c r="L3" s="209"/>
      <c r="M3" s="209"/>
      <c r="N3" s="113"/>
      <c r="O3" s="113"/>
      <c r="P3" s="113"/>
      <c r="Q3" s="113"/>
    </row>
    <row r="4" spans="1:17" ht="27.75">
      <c r="A4" s="118">
        <v>1</v>
      </c>
      <c r="B4" s="135" t="s">
        <v>429</v>
      </c>
      <c r="C4" s="151" t="s">
        <v>430</v>
      </c>
      <c r="D4" s="241">
        <v>1</v>
      </c>
      <c r="E4" s="149">
        <v>3980</v>
      </c>
      <c r="F4" s="151">
        <v>101</v>
      </c>
      <c r="G4" s="140"/>
      <c r="H4" s="140">
        <v>560</v>
      </c>
      <c r="I4" s="140">
        <f aca="true" t="shared" si="0" ref="I4:I16">G4+H4</f>
        <v>560</v>
      </c>
      <c r="J4" s="113"/>
      <c r="K4" s="113"/>
      <c r="L4" s="113"/>
      <c r="M4" s="113"/>
      <c r="N4" s="113"/>
      <c r="O4" s="113"/>
      <c r="P4" s="113"/>
      <c r="Q4" s="113"/>
    </row>
    <row r="5" spans="1:17" ht="15.75">
      <c r="A5" s="118">
        <v>2</v>
      </c>
      <c r="B5" s="135" t="s">
        <v>175</v>
      </c>
      <c r="C5" s="151" t="s">
        <v>430</v>
      </c>
      <c r="D5" s="241">
        <v>1</v>
      </c>
      <c r="E5" s="149">
        <v>50</v>
      </c>
      <c r="F5" s="151">
        <v>92</v>
      </c>
      <c r="G5" s="140"/>
      <c r="H5" s="140">
        <v>10</v>
      </c>
      <c r="I5" s="140">
        <f t="shared" si="0"/>
        <v>10</v>
      </c>
      <c r="J5" s="113"/>
      <c r="K5" s="113"/>
      <c r="L5" s="113"/>
      <c r="M5" s="113"/>
      <c r="N5" s="113"/>
      <c r="O5" s="113"/>
      <c r="P5" s="113"/>
      <c r="Q5" s="113"/>
    </row>
    <row r="6" spans="1:17" ht="15.75">
      <c r="A6" s="118">
        <v>3</v>
      </c>
      <c r="B6" s="135" t="s">
        <v>176</v>
      </c>
      <c r="C6" s="151" t="s">
        <v>430</v>
      </c>
      <c r="D6" s="241">
        <v>1</v>
      </c>
      <c r="E6" s="149">
        <v>260</v>
      </c>
      <c r="F6" s="151">
        <v>101</v>
      </c>
      <c r="G6" s="140"/>
      <c r="H6" s="140">
        <v>12</v>
      </c>
      <c r="I6" s="140">
        <f t="shared" si="0"/>
        <v>12</v>
      </c>
      <c r="J6" s="113"/>
      <c r="K6" s="113"/>
      <c r="L6" s="113"/>
      <c r="M6" s="113"/>
      <c r="N6" s="113"/>
      <c r="O6" s="113"/>
      <c r="P6" s="113"/>
      <c r="Q6" s="113"/>
    </row>
    <row r="7" spans="1:17" ht="15.75">
      <c r="A7" s="118">
        <v>4</v>
      </c>
      <c r="B7" s="135" t="s">
        <v>431</v>
      </c>
      <c r="C7" s="151" t="s">
        <v>430</v>
      </c>
      <c r="D7" s="241">
        <v>1</v>
      </c>
      <c r="E7" s="149">
        <v>6700</v>
      </c>
      <c r="F7" s="151">
        <v>104</v>
      </c>
      <c r="G7" s="140"/>
      <c r="H7" s="140">
        <v>240</v>
      </c>
      <c r="I7" s="140">
        <f t="shared" si="0"/>
        <v>240</v>
      </c>
      <c r="J7" s="113"/>
      <c r="K7" s="113"/>
      <c r="L7" s="113"/>
      <c r="M7" s="113"/>
      <c r="N7" s="113"/>
      <c r="O7" s="113"/>
      <c r="P7" s="113"/>
      <c r="Q7" s="113"/>
    </row>
    <row r="8" spans="1:17" ht="15.75">
      <c r="A8" s="118">
        <v>5</v>
      </c>
      <c r="B8" s="135" t="s">
        <v>432</v>
      </c>
      <c r="C8" s="151" t="s">
        <v>430</v>
      </c>
      <c r="D8" s="241">
        <v>1</v>
      </c>
      <c r="E8" s="149">
        <v>1000</v>
      </c>
      <c r="F8" s="151">
        <v>95</v>
      </c>
      <c r="G8" s="140"/>
      <c r="H8" s="140">
        <v>50</v>
      </c>
      <c r="I8" s="140">
        <f t="shared" si="0"/>
        <v>50</v>
      </c>
      <c r="J8" s="113"/>
      <c r="K8" s="113"/>
      <c r="L8" s="113"/>
      <c r="M8" s="113"/>
      <c r="N8" s="113"/>
      <c r="O8" s="113"/>
      <c r="P8" s="113"/>
      <c r="Q8" s="113"/>
    </row>
    <row r="9" spans="1:17" ht="27.75">
      <c r="A9" s="118">
        <v>6</v>
      </c>
      <c r="B9" s="135" t="s">
        <v>433</v>
      </c>
      <c r="C9" s="151" t="s">
        <v>430</v>
      </c>
      <c r="D9" s="241">
        <v>1</v>
      </c>
      <c r="E9" s="149">
        <v>768</v>
      </c>
      <c r="F9" s="151">
        <v>106</v>
      </c>
      <c r="G9" s="140"/>
      <c r="H9" s="140">
        <v>77</v>
      </c>
      <c r="I9" s="140">
        <f t="shared" si="0"/>
        <v>77</v>
      </c>
      <c r="J9" s="113"/>
      <c r="K9" s="113"/>
      <c r="L9" s="113"/>
      <c r="M9" s="113"/>
      <c r="N9" s="113"/>
      <c r="O9" s="113"/>
      <c r="P9" s="113"/>
      <c r="Q9" s="113"/>
    </row>
    <row r="10" spans="1:17" ht="15.75">
      <c r="A10" s="118">
        <v>7</v>
      </c>
      <c r="B10" s="135" t="s">
        <v>434</v>
      </c>
      <c r="C10" s="151" t="s">
        <v>430</v>
      </c>
      <c r="D10" s="241">
        <v>1</v>
      </c>
      <c r="E10" s="149">
        <v>325</v>
      </c>
      <c r="F10" s="151">
        <v>106</v>
      </c>
      <c r="G10" s="140"/>
      <c r="H10" s="140">
        <v>33</v>
      </c>
      <c r="I10" s="140">
        <f t="shared" si="0"/>
        <v>33</v>
      </c>
      <c r="J10" s="113"/>
      <c r="K10" s="113"/>
      <c r="L10" s="113"/>
      <c r="M10" s="113"/>
      <c r="N10" s="113"/>
      <c r="O10" s="113"/>
      <c r="P10" s="113"/>
      <c r="Q10" s="113"/>
    </row>
    <row r="11" spans="1:17" ht="15.75">
      <c r="A11" s="118">
        <v>8</v>
      </c>
      <c r="B11" s="135" t="s">
        <v>435</v>
      </c>
      <c r="C11" s="151" t="s">
        <v>430</v>
      </c>
      <c r="D11" s="241">
        <v>1</v>
      </c>
      <c r="E11" s="149">
        <v>412</v>
      </c>
      <c r="F11" s="151">
        <v>94</v>
      </c>
      <c r="G11" s="140"/>
      <c r="H11" s="140">
        <v>11</v>
      </c>
      <c r="I11" s="140">
        <f t="shared" si="0"/>
        <v>11</v>
      </c>
      <c r="J11" s="113"/>
      <c r="K11" s="113"/>
      <c r="L11" s="113"/>
      <c r="M11" s="113"/>
      <c r="N11" s="113"/>
      <c r="O11" s="113"/>
      <c r="P11" s="113"/>
      <c r="Q11" s="113"/>
    </row>
    <row r="12" spans="1:17" ht="15.75">
      <c r="A12" s="118">
        <v>9</v>
      </c>
      <c r="B12" s="135" t="s">
        <v>177</v>
      </c>
      <c r="C12" s="151" t="s">
        <v>430</v>
      </c>
      <c r="D12" s="241">
        <v>1</v>
      </c>
      <c r="E12" s="149">
        <v>0</v>
      </c>
      <c r="F12" s="151">
        <v>95</v>
      </c>
      <c r="G12" s="140"/>
      <c r="H12" s="140">
        <v>11</v>
      </c>
      <c r="I12" s="140">
        <f t="shared" si="0"/>
        <v>11</v>
      </c>
      <c r="J12" s="113"/>
      <c r="K12" s="113"/>
      <c r="L12" s="113"/>
      <c r="M12" s="113"/>
      <c r="N12" s="113"/>
      <c r="O12" s="113"/>
      <c r="P12" s="113"/>
      <c r="Q12" s="113"/>
    </row>
    <row r="13" spans="1:17" ht="27.75">
      <c r="A13" s="118">
        <v>10</v>
      </c>
      <c r="B13" s="135" t="s">
        <v>436</v>
      </c>
      <c r="C13" s="151" t="s">
        <v>430</v>
      </c>
      <c r="D13" s="241">
        <v>1</v>
      </c>
      <c r="E13" s="149">
        <v>290</v>
      </c>
      <c r="F13" s="151">
        <v>99</v>
      </c>
      <c r="G13" s="140"/>
      <c r="H13" s="140">
        <v>11</v>
      </c>
      <c r="I13" s="140">
        <f t="shared" si="0"/>
        <v>11</v>
      </c>
      <c r="J13" s="113"/>
      <c r="K13" s="113"/>
      <c r="L13" s="113"/>
      <c r="M13" s="113"/>
      <c r="N13" s="113"/>
      <c r="O13" s="113"/>
      <c r="P13" s="113"/>
      <c r="Q13" s="113"/>
    </row>
    <row r="14" spans="1:17" ht="15.75">
      <c r="A14" s="118">
        <v>11</v>
      </c>
      <c r="B14" s="135" t="s">
        <v>437</v>
      </c>
      <c r="C14" s="151" t="s">
        <v>430</v>
      </c>
      <c r="D14" s="241">
        <v>1</v>
      </c>
      <c r="E14" s="149">
        <v>61</v>
      </c>
      <c r="F14" s="151">
        <v>95</v>
      </c>
      <c r="G14" s="140"/>
      <c r="H14" s="140">
        <v>90</v>
      </c>
      <c r="I14" s="140">
        <f>G14+H14</f>
        <v>90</v>
      </c>
      <c r="J14" s="113"/>
      <c r="K14" s="113"/>
      <c r="L14" s="113"/>
      <c r="M14" s="113"/>
      <c r="N14" s="113"/>
      <c r="O14" s="113"/>
      <c r="P14" s="113"/>
      <c r="Q14" s="113"/>
    </row>
    <row r="15" spans="1:17" ht="15.75">
      <c r="A15" s="118">
        <v>12</v>
      </c>
      <c r="B15" s="135" t="s">
        <v>438</v>
      </c>
      <c r="C15" s="151" t="s">
        <v>430</v>
      </c>
      <c r="D15" s="241">
        <v>1</v>
      </c>
      <c r="E15" s="149">
        <v>700</v>
      </c>
      <c r="F15" s="151">
        <v>101</v>
      </c>
      <c r="G15" s="140">
        <v>150</v>
      </c>
      <c r="H15" s="140"/>
      <c r="I15" s="140">
        <f t="shared" si="0"/>
        <v>150</v>
      </c>
      <c r="J15" s="113"/>
      <c r="K15" s="113"/>
      <c r="L15" s="113"/>
      <c r="M15" s="113"/>
      <c r="N15" s="113"/>
      <c r="O15" s="113"/>
      <c r="P15" s="113"/>
      <c r="Q15" s="113"/>
    </row>
    <row r="16" spans="1:17" ht="15.75">
      <c r="A16" s="118">
        <v>13</v>
      </c>
      <c r="B16" s="135" t="s">
        <v>439</v>
      </c>
      <c r="C16" s="151" t="s">
        <v>430</v>
      </c>
      <c r="D16" s="241">
        <v>1</v>
      </c>
      <c r="E16" s="149">
        <v>518</v>
      </c>
      <c r="F16" s="151">
        <v>103</v>
      </c>
      <c r="G16" s="140">
        <v>80</v>
      </c>
      <c r="H16" s="140"/>
      <c r="I16" s="140">
        <f t="shared" si="0"/>
        <v>80</v>
      </c>
      <c r="J16" s="113"/>
      <c r="K16" s="113"/>
      <c r="L16" s="113"/>
      <c r="M16" s="113"/>
      <c r="N16" s="113"/>
      <c r="O16" s="113"/>
      <c r="P16" s="113"/>
      <c r="Q16" s="113"/>
    </row>
    <row r="17" spans="1:17" ht="15.75">
      <c r="A17" s="118">
        <v>14</v>
      </c>
      <c r="B17" s="135"/>
      <c r="C17" s="151" t="s">
        <v>198</v>
      </c>
      <c r="D17" s="175"/>
      <c r="E17" s="140"/>
      <c r="F17" s="172"/>
      <c r="G17" s="140"/>
      <c r="H17" s="140"/>
      <c r="I17" s="140">
        <f aca="true" t="shared" si="1" ref="I17:I23">G17+H17</f>
        <v>0</v>
      </c>
      <c r="J17" s="113"/>
      <c r="K17" s="113"/>
      <c r="L17" s="113"/>
      <c r="M17" s="113"/>
      <c r="N17" s="113"/>
      <c r="O17" s="113"/>
      <c r="P17" s="113"/>
      <c r="Q17" s="113"/>
    </row>
    <row r="18" spans="1:17" ht="15.75">
      <c r="A18" s="118">
        <v>15</v>
      </c>
      <c r="B18" s="135"/>
      <c r="C18" s="151" t="s">
        <v>198</v>
      </c>
      <c r="D18" s="175"/>
      <c r="E18" s="140"/>
      <c r="F18" s="172"/>
      <c r="G18" s="140"/>
      <c r="H18" s="140"/>
      <c r="I18" s="140">
        <f t="shared" si="1"/>
        <v>0</v>
      </c>
      <c r="J18" s="113"/>
      <c r="K18" s="113"/>
      <c r="L18" s="113"/>
      <c r="M18" s="113"/>
      <c r="N18" s="113"/>
      <c r="O18" s="113"/>
      <c r="P18" s="113"/>
      <c r="Q18" s="113"/>
    </row>
    <row r="19" spans="1:17" ht="15.75">
      <c r="A19" s="118">
        <v>16</v>
      </c>
      <c r="B19" s="135"/>
      <c r="C19" s="151" t="s">
        <v>198</v>
      </c>
      <c r="D19" s="175"/>
      <c r="E19" s="140"/>
      <c r="F19" s="172"/>
      <c r="G19" s="140"/>
      <c r="H19" s="140"/>
      <c r="I19" s="140">
        <f t="shared" si="1"/>
        <v>0</v>
      </c>
      <c r="J19" s="113"/>
      <c r="K19" s="113"/>
      <c r="L19" s="113"/>
      <c r="M19" s="113"/>
      <c r="N19" s="113"/>
      <c r="O19" s="113"/>
      <c r="P19" s="113"/>
      <c r="Q19" s="113"/>
    </row>
    <row r="20" spans="1:17" ht="15.75">
      <c r="A20" s="118">
        <v>17</v>
      </c>
      <c r="B20" s="135"/>
      <c r="C20" s="151" t="s">
        <v>198</v>
      </c>
      <c r="D20" s="175"/>
      <c r="E20" s="140"/>
      <c r="F20" s="172"/>
      <c r="G20" s="140"/>
      <c r="H20" s="140"/>
      <c r="I20" s="140">
        <f t="shared" si="1"/>
        <v>0</v>
      </c>
      <c r="J20" s="113"/>
      <c r="K20" s="113"/>
      <c r="L20" s="113"/>
      <c r="M20" s="113"/>
      <c r="N20" s="113"/>
      <c r="O20" s="113"/>
      <c r="P20" s="113"/>
      <c r="Q20" s="113"/>
    </row>
    <row r="21" spans="1:17" ht="15.75">
      <c r="A21" s="118">
        <v>18</v>
      </c>
      <c r="B21" s="135"/>
      <c r="C21" s="151" t="s">
        <v>198</v>
      </c>
      <c r="D21" s="175"/>
      <c r="E21" s="140"/>
      <c r="F21" s="172"/>
      <c r="G21" s="140"/>
      <c r="H21" s="140"/>
      <c r="I21" s="140">
        <f t="shared" si="1"/>
        <v>0</v>
      </c>
      <c r="J21" s="113"/>
      <c r="K21" s="113"/>
      <c r="L21" s="113"/>
      <c r="M21" s="113"/>
      <c r="N21" s="113"/>
      <c r="O21" s="113"/>
      <c r="P21" s="113"/>
      <c r="Q21" s="113"/>
    </row>
    <row r="22" spans="1:17" ht="15.75">
      <c r="A22" s="118">
        <v>19</v>
      </c>
      <c r="B22" s="135"/>
      <c r="C22" s="151" t="s">
        <v>198</v>
      </c>
      <c r="D22" s="175"/>
      <c r="E22" s="140"/>
      <c r="F22" s="173"/>
      <c r="G22" s="140"/>
      <c r="H22" s="140"/>
      <c r="I22" s="140">
        <f t="shared" si="1"/>
        <v>0</v>
      </c>
      <c r="J22" s="113"/>
      <c r="K22" s="113"/>
      <c r="L22" s="113"/>
      <c r="M22" s="113"/>
      <c r="N22" s="113"/>
      <c r="O22" s="113"/>
      <c r="P22" s="113"/>
      <c r="Q22" s="113"/>
    </row>
    <row r="23" spans="1:17" ht="15.75">
      <c r="A23" s="118">
        <v>20</v>
      </c>
      <c r="B23" s="135"/>
      <c r="C23" s="151" t="s">
        <v>198</v>
      </c>
      <c r="D23" s="175"/>
      <c r="E23" s="140"/>
      <c r="F23" s="173"/>
      <c r="G23" s="140"/>
      <c r="H23" s="140"/>
      <c r="I23" s="140">
        <f t="shared" si="1"/>
        <v>0</v>
      </c>
      <c r="J23" s="113"/>
      <c r="K23" s="113"/>
      <c r="L23" s="113"/>
      <c r="M23" s="113"/>
      <c r="N23" s="113"/>
      <c r="O23" s="113"/>
      <c r="P23" s="113"/>
      <c r="Q23" s="113"/>
    </row>
    <row r="24" spans="1:17" ht="27.75" customHeight="1">
      <c r="A24" s="131" t="s">
        <v>138</v>
      </c>
      <c r="B24" s="131"/>
      <c r="C24" s="101"/>
      <c r="D24" s="176"/>
      <c r="E24" s="174"/>
      <c r="F24" s="121"/>
      <c r="G24" s="174">
        <f>SUM(G4:G23)</f>
        <v>230</v>
      </c>
      <c r="H24" s="174">
        <f>SUM(H4:H23)</f>
        <v>1105</v>
      </c>
      <c r="I24" s="174">
        <f>SUM(I4:I23)</f>
        <v>1335</v>
      </c>
      <c r="J24" s="113"/>
      <c r="K24" s="113"/>
      <c r="L24" s="113"/>
      <c r="M24" s="113"/>
      <c r="N24" s="113"/>
      <c r="O24" s="113"/>
      <c r="P24" s="113"/>
      <c r="Q24" s="113"/>
    </row>
    <row r="25" spans="1:17" ht="48">
      <c r="A25" s="118" t="s">
        <v>98</v>
      </c>
      <c r="B25" s="118" t="s">
        <v>139</v>
      </c>
      <c r="C25" s="118" t="s">
        <v>131</v>
      </c>
      <c r="D25" s="166" t="s">
        <v>132</v>
      </c>
      <c r="E25" s="165" t="s">
        <v>140</v>
      </c>
      <c r="F25" s="164" t="s">
        <v>141</v>
      </c>
      <c r="G25" s="165" t="s">
        <v>135</v>
      </c>
      <c r="H25" s="165" t="s">
        <v>136</v>
      </c>
      <c r="I25" s="165" t="s">
        <v>137</v>
      </c>
      <c r="J25" s="113"/>
      <c r="K25" s="113"/>
      <c r="L25" s="113"/>
      <c r="M25" s="113"/>
      <c r="N25" s="113"/>
      <c r="O25" s="113"/>
      <c r="P25" s="113"/>
      <c r="Q25" s="113"/>
    </row>
    <row r="26" spans="1:17" ht="25.5">
      <c r="A26" s="118">
        <v>1</v>
      </c>
      <c r="B26" s="147" t="s">
        <v>440</v>
      </c>
      <c r="C26" s="135" t="s">
        <v>186</v>
      </c>
      <c r="D26" s="136">
        <v>1</v>
      </c>
      <c r="E26" s="137">
        <v>56</v>
      </c>
      <c r="F26" s="137">
        <v>105</v>
      </c>
      <c r="G26" s="137">
        <v>1</v>
      </c>
      <c r="H26" s="137"/>
      <c r="I26" s="140">
        <f>G26+H26</f>
        <v>1</v>
      </c>
      <c r="J26" s="113"/>
      <c r="K26" s="113"/>
      <c r="L26" s="113"/>
      <c r="M26" s="113"/>
      <c r="N26" s="113"/>
      <c r="O26" s="113"/>
      <c r="P26" s="113"/>
      <c r="Q26" s="113"/>
    </row>
    <row r="27" spans="1:17" ht="15.75">
      <c r="A27" s="118">
        <v>2</v>
      </c>
      <c r="B27" s="147"/>
      <c r="C27" s="135" t="s">
        <v>186</v>
      </c>
      <c r="D27" s="136"/>
      <c r="E27" s="137"/>
      <c r="F27" s="170"/>
      <c r="G27" s="137"/>
      <c r="H27" s="137"/>
      <c r="I27" s="140">
        <f>G27+H27</f>
        <v>0</v>
      </c>
      <c r="J27" s="113"/>
      <c r="K27" s="113"/>
      <c r="L27" s="113"/>
      <c r="M27" s="113"/>
      <c r="N27" s="113"/>
      <c r="O27" s="113"/>
      <c r="P27" s="113"/>
      <c r="Q27" s="113"/>
    </row>
    <row r="28" spans="1:17" ht="15.75">
      <c r="A28" s="118">
        <v>3</v>
      </c>
      <c r="B28" s="147"/>
      <c r="C28" s="135" t="s">
        <v>186</v>
      </c>
      <c r="D28" s="136"/>
      <c r="E28" s="137"/>
      <c r="F28" s="170"/>
      <c r="G28" s="137"/>
      <c r="H28" s="137"/>
      <c r="I28" s="140">
        <f>G28+H28</f>
        <v>0</v>
      </c>
      <c r="J28" s="113"/>
      <c r="K28" s="113"/>
      <c r="L28" s="113"/>
      <c r="M28" s="113"/>
      <c r="N28" s="113"/>
      <c r="O28" s="113"/>
      <c r="P28" s="113"/>
      <c r="Q28" s="113"/>
    </row>
    <row r="29" spans="1:17" ht="27.75" customHeight="1">
      <c r="A29" s="322" t="s">
        <v>279</v>
      </c>
      <c r="B29" s="323"/>
      <c r="C29" s="231"/>
      <c r="D29" s="176"/>
      <c r="E29" s="174"/>
      <c r="F29" s="162"/>
      <c r="G29" s="174">
        <f>SUM(G26:G28)</f>
        <v>1</v>
      </c>
      <c r="H29" s="174">
        <f>SUM(H26:H28)</f>
        <v>0</v>
      </c>
      <c r="I29" s="174">
        <f>SUM(I26:I28)</f>
        <v>1</v>
      </c>
      <c r="J29" s="113"/>
      <c r="K29" s="113"/>
      <c r="L29" s="113"/>
      <c r="M29" s="113"/>
      <c r="N29" s="113"/>
      <c r="O29" s="113"/>
      <c r="P29" s="113"/>
      <c r="Q29" s="113"/>
    </row>
    <row r="30" spans="1:17" ht="42" customHeight="1">
      <c r="A30" s="119">
        <v>1</v>
      </c>
      <c r="B30" s="147" t="s">
        <v>441</v>
      </c>
      <c r="C30" s="135" t="s">
        <v>187</v>
      </c>
      <c r="D30" s="136">
        <v>1</v>
      </c>
      <c r="E30" s="137">
        <v>11</v>
      </c>
      <c r="F30" s="137">
        <v>102</v>
      </c>
      <c r="G30" s="137">
        <v>1</v>
      </c>
      <c r="H30" s="137"/>
      <c r="I30" s="140">
        <f>G30+H30</f>
        <v>1</v>
      </c>
      <c r="J30" s="113"/>
      <c r="K30" s="113"/>
      <c r="L30" s="113"/>
      <c r="M30" s="113"/>
      <c r="N30" s="113"/>
      <c r="O30" s="113"/>
      <c r="P30" s="113"/>
      <c r="Q30" s="113"/>
    </row>
    <row r="31" spans="1:17" ht="27.75" customHeight="1">
      <c r="A31" s="119">
        <v>2</v>
      </c>
      <c r="B31" s="147" t="s">
        <v>442</v>
      </c>
      <c r="C31" s="135" t="s">
        <v>187</v>
      </c>
      <c r="D31" s="136">
        <v>1</v>
      </c>
      <c r="E31" s="137">
        <v>95</v>
      </c>
      <c r="F31" s="137">
        <v>102</v>
      </c>
      <c r="G31" s="137">
        <v>1</v>
      </c>
      <c r="H31" s="137"/>
      <c r="I31" s="140">
        <f>G31+H31</f>
        <v>1</v>
      </c>
      <c r="J31" s="113"/>
      <c r="K31" s="113"/>
      <c r="L31" s="113"/>
      <c r="M31" s="113"/>
      <c r="N31" s="113"/>
      <c r="O31" s="113"/>
      <c r="P31" s="113"/>
      <c r="Q31" s="113"/>
    </row>
    <row r="32" spans="1:17" ht="15.75" customHeight="1">
      <c r="A32" s="118">
        <v>3</v>
      </c>
      <c r="B32" s="147"/>
      <c r="C32" s="135" t="s">
        <v>187</v>
      </c>
      <c r="D32" s="136"/>
      <c r="E32" s="140"/>
      <c r="F32" s="177"/>
      <c r="G32" s="140"/>
      <c r="H32" s="140"/>
      <c r="I32" s="140">
        <f>G32+H32</f>
        <v>0</v>
      </c>
      <c r="J32" s="113"/>
      <c r="K32" s="113"/>
      <c r="L32" s="113"/>
      <c r="M32" s="113"/>
      <c r="N32" s="113"/>
      <c r="O32" s="113"/>
      <c r="P32" s="113"/>
      <c r="Q32" s="113"/>
    </row>
    <row r="33" spans="1:17" ht="15.75" customHeight="1">
      <c r="A33" s="131"/>
      <c r="B33" s="147"/>
      <c r="C33" s="135" t="s">
        <v>187</v>
      </c>
      <c r="D33" s="136"/>
      <c r="E33" s="140"/>
      <c r="F33" s="177"/>
      <c r="G33" s="140"/>
      <c r="H33" s="140"/>
      <c r="I33" s="140">
        <f>G33+H33</f>
        <v>0</v>
      </c>
      <c r="J33" s="113"/>
      <c r="K33" s="113"/>
      <c r="L33" s="113"/>
      <c r="M33" s="113"/>
      <c r="N33" s="113"/>
      <c r="O33" s="113"/>
      <c r="P33" s="113"/>
      <c r="Q33" s="113"/>
    </row>
    <row r="34" spans="1:17" ht="15.75" customHeight="1">
      <c r="A34" s="131"/>
      <c r="B34" s="147"/>
      <c r="C34" s="135" t="s">
        <v>187</v>
      </c>
      <c r="D34" s="137"/>
      <c r="E34" s="140"/>
      <c r="F34" s="171"/>
      <c r="G34" s="140"/>
      <c r="H34" s="140"/>
      <c r="I34" s="140">
        <f>G34+H34</f>
        <v>0</v>
      </c>
      <c r="J34" s="113"/>
      <c r="K34" s="113"/>
      <c r="L34" s="113"/>
      <c r="M34" s="113"/>
      <c r="N34" s="113"/>
      <c r="O34" s="113"/>
      <c r="P34" s="113"/>
      <c r="Q34" s="113"/>
    </row>
    <row r="35" spans="1:17" ht="27.75" customHeight="1">
      <c r="A35" s="324" t="s">
        <v>278</v>
      </c>
      <c r="B35" s="325"/>
      <c r="C35" s="131"/>
      <c r="D35" s="176"/>
      <c r="E35" s="174"/>
      <c r="F35" s="162"/>
      <c r="G35" s="174">
        <f>SUM(G30:G34)</f>
        <v>2</v>
      </c>
      <c r="H35" s="174">
        <f>SUM(H30:H34)</f>
        <v>0</v>
      </c>
      <c r="I35" s="174">
        <f>SUM(I30:I34)</f>
        <v>2</v>
      </c>
      <c r="J35" s="113"/>
      <c r="K35" s="113"/>
      <c r="L35" s="113"/>
      <c r="M35" s="113"/>
      <c r="N35" s="113"/>
      <c r="O35" s="113"/>
      <c r="P35" s="113"/>
      <c r="Q35" s="113"/>
    </row>
    <row r="36" spans="1:17" ht="40.5" customHeight="1">
      <c r="A36" s="119">
        <v>1</v>
      </c>
      <c r="B36" s="147" t="s">
        <v>443</v>
      </c>
      <c r="C36" s="135" t="s">
        <v>188</v>
      </c>
      <c r="D36" s="145">
        <v>2</v>
      </c>
      <c r="E36" s="140">
        <v>15</v>
      </c>
      <c r="F36" s="140">
        <v>93</v>
      </c>
      <c r="G36" s="140">
        <v>10</v>
      </c>
      <c r="H36" s="140"/>
      <c r="I36" s="140">
        <f aca="true" t="shared" si="2" ref="I36:I42">G36+H36</f>
        <v>10</v>
      </c>
      <c r="J36" s="113"/>
      <c r="K36" s="113"/>
      <c r="L36" s="113"/>
      <c r="M36" s="113"/>
      <c r="N36" s="113"/>
      <c r="O36" s="113"/>
      <c r="P36" s="113"/>
      <c r="Q36" s="113"/>
    </row>
    <row r="37" spans="1:17" ht="15.75" customHeight="1">
      <c r="A37" s="119">
        <v>2</v>
      </c>
      <c r="B37" s="147" t="s">
        <v>444</v>
      </c>
      <c r="C37" s="135" t="s">
        <v>188</v>
      </c>
      <c r="D37" s="145">
        <v>1</v>
      </c>
      <c r="E37" s="140">
        <v>120</v>
      </c>
      <c r="F37" s="140">
        <v>97</v>
      </c>
      <c r="G37" s="140">
        <v>10</v>
      </c>
      <c r="H37" s="140"/>
      <c r="I37" s="140">
        <f t="shared" si="2"/>
        <v>10</v>
      </c>
      <c r="J37" s="113"/>
      <c r="K37" s="113"/>
      <c r="L37" s="113"/>
      <c r="M37" s="113"/>
      <c r="N37" s="113"/>
      <c r="O37" s="113"/>
      <c r="P37" s="113"/>
      <c r="Q37" s="113"/>
    </row>
    <row r="38" spans="1:17" ht="15.75" customHeight="1">
      <c r="A38" s="119">
        <v>3</v>
      </c>
      <c r="B38" s="147" t="s">
        <v>445</v>
      </c>
      <c r="C38" s="135" t="s">
        <v>188</v>
      </c>
      <c r="D38" s="145">
        <v>1</v>
      </c>
      <c r="E38" s="140">
        <v>154</v>
      </c>
      <c r="F38" s="140">
        <v>101</v>
      </c>
      <c r="G38" s="140">
        <v>8</v>
      </c>
      <c r="H38" s="140"/>
      <c r="I38" s="140">
        <f t="shared" si="2"/>
        <v>8</v>
      </c>
      <c r="J38" s="113"/>
      <c r="K38" s="113"/>
      <c r="L38" s="113"/>
      <c r="M38" s="113"/>
      <c r="N38" s="232"/>
      <c r="O38" s="113"/>
      <c r="P38" s="113"/>
      <c r="Q38" s="113"/>
    </row>
    <row r="39" spans="1:17" ht="18.75" customHeight="1">
      <c r="A39" s="119">
        <v>4</v>
      </c>
      <c r="B39" s="147" t="s">
        <v>446</v>
      </c>
      <c r="C39" s="135" t="s">
        <v>188</v>
      </c>
      <c r="D39" s="145">
        <v>1</v>
      </c>
      <c r="E39" s="140">
        <v>20</v>
      </c>
      <c r="F39" s="140">
        <v>101</v>
      </c>
      <c r="G39" s="140">
        <v>2</v>
      </c>
      <c r="H39" s="140"/>
      <c r="I39" s="140">
        <f t="shared" si="2"/>
        <v>2</v>
      </c>
      <c r="J39" s="113"/>
      <c r="K39" s="113"/>
      <c r="L39" s="113"/>
      <c r="M39" s="113"/>
      <c r="N39" s="113"/>
      <c r="O39" s="113"/>
      <c r="P39" s="113"/>
      <c r="Q39" s="113"/>
    </row>
    <row r="40" spans="1:17" ht="27" customHeight="1">
      <c r="A40" s="119">
        <v>5</v>
      </c>
      <c r="B40" s="147" t="s">
        <v>447</v>
      </c>
      <c r="C40" s="135" t="s">
        <v>188</v>
      </c>
      <c r="D40" s="145">
        <v>1</v>
      </c>
      <c r="E40" s="140">
        <v>60</v>
      </c>
      <c r="F40" s="140">
        <v>103</v>
      </c>
      <c r="G40" s="140">
        <v>2</v>
      </c>
      <c r="H40" s="140"/>
      <c r="I40" s="140">
        <f t="shared" si="2"/>
        <v>2</v>
      </c>
      <c r="J40" s="113"/>
      <c r="K40" s="113"/>
      <c r="L40" s="113"/>
      <c r="M40" s="113"/>
      <c r="N40" s="113"/>
      <c r="O40" s="113"/>
      <c r="P40" s="113"/>
      <c r="Q40" s="113"/>
    </row>
    <row r="41" spans="1:17" ht="15.75" customHeight="1">
      <c r="A41" s="119">
        <v>6</v>
      </c>
      <c r="B41" s="147" t="s">
        <v>448</v>
      </c>
      <c r="C41" s="135" t="s">
        <v>188</v>
      </c>
      <c r="D41" s="145">
        <v>1</v>
      </c>
      <c r="E41" s="140">
        <v>70</v>
      </c>
      <c r="F41" s="140">
        <v>103</v>
      </c>
      <c r="G41" s="140">
        <v>2</v>
      </c>
      <c r="H41" s="140"/>
      <c r="I41" s="140">
        <f t="shared" si="2"/>
        <v>2</v>
      </c>
      <c r="J41" s="113"/>
      <c r="K41" s="113"/>
      <c r="L41" s="113"/>
      <c r="M41" s="113"/>
      <c r="N41" s="113"/>
      <c r="O41" s="113"/>
      <c r="P41" s="113"/>
      <c r="Q41" s="113"/>
    </row>
    <row r="42" spans="1:17" ht="15.75" customHeight="1">
      <c r="A42" s="119">
        <v>7</v>
      </c>
      <c r="B42" s="147" t="s">
        <v>449</v>
      </c>
      <c r="C42" s="135" t="s">
        <v>188</v>
      </c>
      <c r="D42" s="145">
        <v>1</v>
      </c>
      <c r="E42" s="140">
        <v>70</v>
      </c>
      <c r="F42" s="140">
        <v>103</v>
      </c>
      <c r="G42" s="140">
        <v>2</v>
      </c>
      <c r="H42" s="140"/>
      <c r="I42" s="140">
        <f t="shared" si="2"/>
        <v>2</v>
      </c>
      <c r="J42" s="113"/>
      <c r="K42" s="113"/>
      <c r="L42" s="113"/>
      <c r="M42" s="113"/>
      <c r="N42" s="113"/>
      <c r="O42" s="113"/>
      <c r="P42" s="113"/>
      <c r="Q42" s="113"/>
    </row>
    <row r="43" spans="1:17" ht="27.75" customHeight="1">
      <c r="A43" s="326" t="s">
        <v>142</v>
      </c>
      <c r="B43" s="327"/>
      <c r="C43" s="131"/>
      <c r="D43" s="174"/>
      <c r="E43" s="174"/>
      <c r="F43" s="178"/>
      <c r="G43" s="174">
        <f>SUM(G36:G42)</f>
        <v>36</v>
      </c>
      <c r="H43" s="174">
        <f>SUM(H36:H42)</f>
        <v>0</v>
      </c>
      <c r="I43" s="174">
        <f>SUM(I36:I42)</f>
        <v>36</v>
      </c>
      <c r="J43" s="113"/>
      <c r="K43" s="113"/>
      <c r="L43" s="113"/>
      <c r="M43" s="113"/>
      <c r="N43" s="113"/>
      <c r="O43" s="113"/>
      <c r="P43" s="113"/>
      <c r="Q43" s="113"/>
    </row>
    <row r="44" spans="1:17" ht="27.75" customHeight="1">
      <c r="A44" s="131" t="s">
        <v>143</v>
      </c>
      <c r="B44" s="131"/>
      <c r="C44" s="131"/>
      <c r="D44" s="174"/>
      <c r="E44" s="174"/>
      <c r="F44" s="178"/>
      <c r="G44" s="174">
        <f>SUM(G24,G29,G35,G43)</f>
        <v>269</v>
      </c>
      <c r="H44" s="174">
        <f>SUM(H24,H29,H35,H43)</f>
        <v>1105</v>
      </c>
      <c r="I44" s="174">
        <f>SUM(I24,I29,I35,I43)</f>
        <v>1374</v>
      </c>
      <c r="J44" s="215"/>
      <c r="K44" s="216"/>
      <c r="L44" s="216"/>
      <c r="M44" s="216"/>
      <c r="N44" s="190"/>
      <c r="O44" s="113"/>
      <c r="P44" s="113"/>
      <c r="Q44" s="113"/>
    </row>
    <row r="45" spans="1:17" ht="15.75">
      <c r="A45" s="321" t="s">
        <v>144</v>
      </c>
      <c r="B45" s="321"/>
      <c r="C45" s="321"/>
      <c r="D45" s="129"/>
      <c r="E45" s="129"/>
      <c r="F45" s="129"/>
      <c r="G45" s="129"/>
      <c r="H45" s="129"/>
      <c r="I45" s="202"/>
      <c r="J45" s="213"/>
      <c r="K45" s="209"/>
      <c r="L45" s="209"/>
      <c r="M45" s="209"/>
      <c r="N45" s="113"/>
      <c r="O45" s="113"/>
      <c r="P45" s="113"/>
      <c r="Q45" s="113"/>
    </row>
  </sheetData>
  <sheetProtection/>
  <mergeCells count="7">
    <mergeCell ref="F2:I2"/>
    <mergeCell ref="A45:C45"/>
    <mergeCell ref="A1:E1"/>
    <mergeCell ref="A2:C2"/>
    <mergeCell ref="A29:B29"/>
    <mergeCell ref="A35:B35"/>
    <mergeCell ref="A43:B43"/>
  </mergeCells>
  <printOptions/>
  <pageMargins left="0.75" right="0.75" top="1.06" bottom="1" header="0.5" footer="0.5"/>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Q31"/>
  <sheetViews>
    <sheetView zoomScalePageLayoutView="0" workbookViewId="0" topLeftCell="A1">
      <selection activeCell="F43" sqref="F43"/>
    </sheetView>
  </sheetViews>
  <sheetFormatPr defaultColWidth="9.00390625" defaultRowHeight="16.5"/>
  <cols>
    <col min="1" max="1" width="3.875" style="80" customWidth="1"/>
    <col min="2" max="2" width="14.625" style="80" customWidth="1"/>
    <col min="3" max="3" width="14.375" style="80" customWidth="1"/>
    <col min="4" max="4" width="8.625" style="80" customWidth="1"/>
    <col min="5" max="5" width="6.00390625" style="80" bestFit="1" customWidth="1"/>
    <col min="6" max="6" width="13.00390625" style="80" customWidth="1"/>
    <col min="7" max="7" width="11.625" style="80" customWidth="1"/>
    <col min="8" max="8" width="13.50390625" style="80" customWidth="1"/>
    <col min="9" max="9" width="17.125" style="80" customWidth="1"/>
    <col min="10" max="16384" width="8.875" style="80" customWidth="1"/>
  </cols>
  <sheetData>
    <row r="1" spans="1:9" ht="15.75">
      <c r="A1" s="113" t="s">
        <v>450</v>
      </c>
      <c r="B1" s="113"/>
      <c r="C1" s="113"/>
      <c r="D1" s="113"/>
      <c r="E1" s="113"/>
      <c r="F1" s="113"/>
      <c r="G1" s="113"/>
      <c r="H1" s="113"/>
      <c r="I1" s="113"/>
    </row>
    <row r="2" spans="1:17" ht="15.75">
      <c r="A2" s="305"/>
      <c r="B2" s="305"/>
      <c r="C2" s="305"/>
      <c r="D2" s="113"/>
      <c r="E2" s="113"/>
      <c r="F2" s="320" t="s">
        <v>80</v>
      </c>
      <c r="G2" s="320"/>
      <c r="H2" s="320"/>
      <c r="I2" s="320"/>
      <c r="J2" s="113"/>
      <c r="K2" s="113"/>
      <c r="L2" s="113"/>
      <c r="M2" s="113"/>
      <c r="N2" s="113"/>
      <c r="O2" s="113"/>
      <c r="P2" s="113"/>
      <c r="Q2" s="113"/>
    </row>
    <row r="3" spans="1:17" ht="48">
      <c r="A3" s="118" t="s">
        <v>82</v>
      </c>
      <c r="B3" s="118" t="s">
        <v>145</v>
      </c>
      <c r="C3" s="118" t="s">
        <v>146</v>
      </c>
      <c r="D3" s="118" t="s">
        <v>147</v>
      </c>
      <c r="E3" s="118" t="s">
        <v>148</v>
      </c>
      <c r="F3" s="118" t="s">
        <v>88</v>
      </c>
      <c r="G3" s="118" t="s">
        <v>89</v>
      </c>
      <c r="H3" s="118" t="s">
        <v>90</v>
      </c>
      <c r="I3" s="118" t="s">
        <v>149</v>
      </c>
      <c r="J3" s="113"/>
      <c r="K3" s="113"/>
      <c r="L3" s="113"/>
      <c r="M3" s="113"/>
      <c r="N3" s="113"/>
      <c r="O3" s="113"/>
      <c r="P3" s="113"/>
      <c r="Q3" s="113"/>
    </row>
    <row r="4" spans="1:17" ht="27.75" customHeight="1">
      <c r="A4" s="119">
        <v>1</v>
      </c>
      <c r="B4" s="97"/>
      <c r="C4" s="119" t="s">
        <v>150</v>
      </c>
      <c r="D4" s="119"/>
      <c r="E4" s="174"/>
      <c r="F4" s="174"/>
      <c r="G4" s="174"/>
      <c r="H4" s="174"/>
      <c r="I4" s="174">
        <f aca="true" t="shared" si="0" ref="I4:I9">G4+H4</f>
        <v>0</v>
      </c>
      <c r="J4" s="113"/>
      <c r="K4" s="113"/>
      <c r="L4" s="113"/>
      <c r="M4" s="113"/>
      <c r="N4" s="113"/>
      <c r="O4" s="113"/>
      <c r="P4" s="113"/>
      <c r="Q4" s="113"/>
    </row>
    <row r="5" spans="1:17" ht="27.75" customHeight="1">
      <c r="A5" s="119">
        <v>2</v>
      </c>
      <c r="B5" s="97"/>
      <c r="C5" s="119" t="s">
        <v>150</v>
      </c>
      <c r="D5" s="119"/>
      <c r="E5" s="174"/>
      <c r="F5" s="174"/>
      <c r="G5" s="174"/>
      <c r="H5" s="174"/>
      <c r="I5" s="174">
        <f t="shared" si="0"/>
        <v>0</v>
      </c>
      <c r="J5" s="113"/>
      <c r="K5" s="113"/>
      <c r="L5" s="113"/>
      <c r="M5" s="113"/>
      <c r="N5" s="113"/>
      <c r="O5" s="113"/>
      <c r="P5" s="113"/>
      <c r="Q5" s="113"/>
    </row>
    <row r="6" spans="1:17" ht="27.75" customHeight="1">
      <c r="A6" s="119">
        <v>3</v>
      </c>
      <c r="B6" s="97"/>
      <c r="C6" s="119" t="s">
        <v>150</v>
      </c>
      <c r="D6" s="119"/>
      <c r="E6" s="174"/>
      <c r="F6" s="174"/>
      <c r="G6" s="174"/>
      <c r="H6" s="174"/>
      <c r="I6" s="174">
        <f t="shared" si="0"/>
        <v>0</v>
      </c>
      <c r="J6" s="113"/>
      <c r="K6" s="113"/>
      <c r="L6" s="113"/>
      <c r="M6" s="113"/>
      <c r="N6" s="113"/>
      <c r="O6" s="113"/>
      <c r="P6" s="113"/>
      <c r="Q6" s="113"/>
    </row>
    <row r="7" spans="1:17" ht="27.75" customHeight="1">
      <c r="A7" s="119">
        <v>4</v>
      </c>
      <c r="B7" s="97"/>
      <c r="C7" s="119" t="s">
        <v>150</v>
      </c>
      <c r="D7" s="119"/>
      <c r="E7" s="174"/>
      <c r="F7" s="174"/>
      <c r="G7" s="174"/>
      <c r="H7" s="174"/>
      <c r="I7" s="174">
        <f t="shared" si="0"/>
        <v>0</v>
      </c>
      <c r="J7" s="113"/>
      <c r="K7" s="113"/>
      <c r="L7" s="113"/>
      <c r="M7" s="113"/>
      <c r="N7" s="113"/>
      <c r="O7" s="113"/>
      <c r="P7" s="113"/>
      <c r="Q7" s="113"/>
    </row>
    <row r="8" spans="1:17" ht="27.75" customHeight="1">
      <c r="A8" s="119">
        <v>5</v>
      </c>
      <c r="B8" s="97"/>
      <c r="C8" s="119" t="s">
        <v>150</v>
      </c>
      <c r="D8" s="119"/>
      <c r="E8" s="174"/>
      <c r="F8" s="174"/>
      <c r="G8" s="174"/>
      <c r="H8" s="174"/>
      <c r="I8" s="174">
        <f t="shared" si="0"/>
        <v>0</v>
      </c>
      <c r="J8" s="113"/>
      <c r="K8" s="113"/>
      <c r="L8" s="113"/>
      <c r="M8" s="113"/>
      <c r="N8" s="113"/>
      <c r="O8" s="113"/>
      <c r="P8" s="113"/>
      <c r="Q8" s="113"/>
    </row>
    <row r="9" spans="1:17" ht="27.75" customHeight="1">
      <c r="A9" s="119">
        <v>6</v>
      </c>
      <c r="B9" s="97"/>
      <c r="C9" s="119" t="s">
        <v>150</v>
      </c>
      <c r="D9" s="119"/>
      <c r="E9" s="174"/>
      <c r="F9" s="174"/>
      <c r="G9" s="174"/>
      <c r="H9" s="174"/>
      <c r="I9" s="174">
        <f t="shared" si="0"/>
        <v>0</v>
      </c>
      <c r="J9" s="113"/>
      <c r="K9" s="113"/>
      <c r="L9" s="113"/>
      <c r="M9" s="113"/>
      <c r="N9" s="113"/>
      <c r="O9" s="113"/>
      <c r="P9" s="113"/>
      <c r="Q9" s="113"/>
    </row>
    <row r="10" spans="1:17" ht="27.75" customHeight="1">
      <c r="A10" s="119">
        <v>7</v>
      </c>
      <c r="B10" s="97"/>
      <c r="C10" s="119" t="s">
        <v>150</v>
      </c>
      <c r="D10" s="119"/>
      <c r="E10" s="174"/>
      <c r="F10" s="174"/>
      <c r="G10" s="174"/>
      <c r="H10" s="174"/>
      <c r="I10" s="174">
        <f>G10+H10</f>
        <v>0</v>
      </c>
      <c r="J10" s="113"/>
      <c r="K10" s="113"/>
      <c r="L10" s="113"/>
      <c r="M10" s="113"/>
      <c r="N10" s="113"/>
      <c r="O10" s="113"/>
      <c r="P10" s="113"/>
      <c r="Q10" s="113"/>
    </row>
    <row r="11" spans="1:17" ht="27.75" customHeight="1">
      <c r="A11" s="119">
        <v>8</v>
      </c>
      <c r="B11" s="97"/>
      <c r="C11" s="119" t="s">
        <v>150</v>
      </c>
      <c r="D11" s="119"/>
      <c r="E11" s="174"/>
      <c r="F11" s="174"/>
      <c r="G11" s="174"/>
      <c r="H11" s="174"/>
      <c r="I11" s="174">
        <f>G11+H11</f>
        <v>0</v>
      </c>
      <c r="J11" s="113"/>
      <c r="K11" s="113"/>
      <c r="L11" s="113"/>
      <c r="M11" s="113"/>
      <c r="N11" s="113"/>
      <c r="O11" s="113"/>
      <c r="P11" s="113"/>
      <c r="Q11" s="113"/>
    </row>
    <row r="12" spans="1:17" ht="27.75" customHeight="1">
      <c r="A12" s="119">
        <v>9</v>
      </c>
      <c r="B12" s="97"/>
      <c r="C12" s="119" t="s">
        <v>150</v>
      </c>
      <c r="D12" s="119"/>
      <c r="E12" s="174"/>
      <c r="F12" s="174"/>
      <c r="G12" s="174"/>
      <c r="H12" s="174"/>
      <c r="I12" s="174">
        <f>G12+H12</f>
        <v>0</v>
      </c>
      <c r="J12" s="113"/>
      <c r="K12" s="113"/>
      <c r="L12" s="113"/>
      <c r="M12" s="113"/>
      <c r="N12" s="113"/>
      <c r="O12" s="113"/>
      <c r="P12" s="113"/>
      <c r="Q12" s="113"/>
    </row>
    <row r="13" spans="1:17" ht="27.75" customHeight="1">
      <c r="A13" s="119">
        <v>10</v>
      </c>
      <c r="B13" s="97"/>
      <c r="C13" s="119" t="s">
        <v>150</v>
      </c>
      <c r="D13" s="119"/>
      <c r="E13" s="174"/>
      <c r="F13" s="174"/>
      <c r="G13" s="174"/>
      <c r="H13" s="174"/>
      <c r="I13" s="174">
        <f>G13+H13</f>
        <v>0</v>
      </c>
      <c r="J13" s="113"/>
      <c r="K13" s="113"/>
      <c r="L13" s="113"/>
      <c r="M13" s="113"/>
      <c r="N13" s="113"/>
      <c r="O13" s="113"/>
      <c r="P13" s="113"/>
      <c r="Q13" s="113"/>
    </row>
    <row r="14" spans="1:17" ht="27.75" customHeight="1">
      <c r="A14" s="131" t="s">
        <v>151</v>
      </c>
      <c r="B14" s="131"/>
      <c r="C14" s="101"/>
      <c r="D14" s="119"/>
      <c r="E14" s="174"/>
      <c r="F14" s="174"/>
      <c r="G14" s="174">
        <f>SUM(G4:G13)</f>
        <v>0</v>
      </c>
      <c r="H14" s="174">
        <f>SUM(H4:H13)</f>
        <v>0</v>
      </c>
      <c r="I14" s="174">
        <f>SUM(I4:I13)</f>
        <v>0</v>
      </c>
      <c r="J14" s="113"/>
      <c r="K14" s="113"/>
      <c r="L14" s="113"/>
      <c r="M14" s="113"/>
      <c r="N14" s="113"/>
      <c r="O14" s="113"/>
      <c r="P14" s="113"/>
      <c r="Q14" s="113"/>
    </row>
    <row r="15" spans="1:17" ht="54" customHeight="1">
      <c r="A15" s="119">
        <v>1</v>
      </c>
      <c r="B15" s="135" t="s">
        <v>451</v>
      </c>
      <c r="C15" s="155" t="s">
        <v>452</v>
      </c>
      <c r="D15" s="140">
        <v>1</v>
      </c>
      <c r="E15" s="149"/>
      <c r="F15" s="144"/>
      <c r="G15" s="140">
        <v>90</v>
      </c>
      <c r="H15" s="140"/>
      <c r="I15" s="141">
        <f aca="true" t="shared" si="1" ref="I15:I25">G15+H15</f>
        <v>90</v>
      </c>
      <c r="J15" s="113"/>
      <c r="K15" s="113"/>
      <c r="L15" s="113"/>
      <c r="M15" s="113"/>
      <c r="N15" s="113"/>
      <c r="O15" s="113"/>
      <c r="P15" s="113"/>
      <c r="Q15" s="113"/>
    </row>
    <row r="16" spans="1:17" ht="54" customHeight="1">
      <c r="A16" s="119">
        <v>2</v>
      </c>
      <c r="B16" s="135" t="s">
        <v>453</v>
      </c>
      <c r="C16" s="155" t="s">
        <v>452</v>
      </c>
      <c r="D16" s="140">
        <v>1</v>
      </c>
      <c r="E16" s="149"/>
      <c r="F16" s="144"/>
      <c r="G16" s="140"/>
      <c r="H16" s="140">
        <v>55</v>
      </c>
      <c r="I16" s="141">
        <f t="shared" si="1"/>
        <v>55</v>
      </c>
      <c r="J16" s="113"/>
      <c r="K16" s="113"/>
      <c r="L16" s="113"/>
      <c r="M16" s="113"/>
      <c r="N16" s="113"/>
      <c r="O16" s="113"/>
      <c r="P16" s="113"/>
      <c r="Q16" s="113"/>
    </row>
    <row r="17" spans="1:17" ht="54" customHeight="1">
      <c r="A17" s="119">
        <v>3</v>
      </c>
      <c r="B17" s="135" t="s">
        <v>454</v>
      </c>
      <c r="C17" s="155" t="s">
        <v>452</v>
      </c>
      <c r="D17" s="140">
        <v>1</v>
      </c>
      <c r="E17" s="149"/>
      <c r="F17" s="144"/>
      <c r="G17" s="140">
        <v>70</v>
      </c>
      <c r="H17" s="140"/>
      <c r="I17" s="141">
        <f t="shared" si="1"/>
        <v>70</v>
      </c>
      <c r="J17" s="113"/>
      <c r="K17" s="113"/>
      <c r="L17" s="113"/>
      <c r="M17" s="113"/>
      <c r="N17" s="113"/>
      <c r="O17" s="113"/>
      <c r="P17" s="113"/>
      <c r="Q17" s="113"/>
    </row>
    <row r="18" spans="1:17" ht="54" customHeight="1">
      <c r="A18" s="119">
        <v>4</v>
      </c>
      <c r="B18" s="135" t="s">
        <v>455</v>
      </c>
      <c r="C18" s="155" t="s">
        <v>452</v>
      </c>
      <c r="D18" s="140">
        <v>1</v>
      </c>
      <c r="E18" s="149"/>
      <c r="F18" s="144"/>
      <c r="G18" s="140">
        <v>26</v>
      </c>
      <c r="H18" s="140"/>
      <c r="I18" s="141">
        <f t="shared" si="1"/>
        <v>26</v>
      </c>
      <c r="J18" s="113"/>
      <c r="K18" s="113"/>
      <c r="L18" s="113"/>
      <c r="M18" s="113"/>
      <c r="N18" s="113"/>
      <c r="O18" s="113"/>
      <c r="P18" s="113"/>
      <c r="Q18" s="113"/>
    </row>
    <row r="19" spans="1:17" ht="54" customHeight="1">
      <c r="A19" s="119">
        <v>5</v>
      </c>
      <c r="B19" s="135" t="s">
        <v>456</v>
      </c>
      <c r="C19" s="155" t="s">
        <v>452</v>
      </c>
      <c r="D19" s="140">
        <v>1</v>
      </c>
      <c r="E19" s="149"/>
      <c r="F19" s="144"/>
      <c r="G19" s="140">
        <v>100</v>
      </c>
      <c r="H19" s="140"/>
      <c r="I19" s="141">
        <f t="shared" si="1"/>
        <v>100</v>
      </c>
      <c r="J19" s="113"/>
      <c r="K19" s="113"/>
      <c r="L19" s="113"/>
      <c r="M19" s="113"/>
      <c r="N19" s="113"/>
      <c r="O19" s="113"/>
      <c r="P19" s="113"/>
      <c r="Q19" s="113"/>
    </row>
    <row r="20" spans="1:17" ht="54" customHeight="1">
      <c r="A20" s="119">
        <v>6</v>
      </c>
      <c r="B20" s="135" t="s">
        <v>457</v>
      </c>
      <c r="C20" s="155" t="s">
        <v>452</v>
      </c>
      <c r="D20" s="140">
        <v>1</v>
      </c>
      <c r="E20" s="149"/>
      <c r="F20" s="144"/>
      <c r="G20" s="140">
        <v>250</v>
      </c>
      <c r="H20" s="140"/>
      <c r="I20" s="141">
        <f t="shared" si="1"/>
        <v>250</v>
      </c>
      <c r="J20" s="113"/>
      <c r="K20" s="113"/>
      <c r="L20" s="113"/>
      <c r="M20" s="113"/>
      <c r="N20" s="113"/>
      <c r="O20" s="113"/>
      <c r="P20" s="113"/>
      <c r="Q20" s="113"/>
    </row>
    <row r="21" spans="1:17" ht="54" customHeight="1">
      <c r="A21" s="119">
        <v>7</v>
      </c>
      <c r="B21" s="135" t="s">
        <v>458</v>
      </c>
      <c r="C21" s="155" t="s">
        <v>452</v>
      </c>
      <c r="D21" s="140">
        <v>1</v>
      </c>
      <c r="E21" s="149"/>
      <c r="F21" s="144"/>
      <c r="G21" s="140">
        <v>250</v>
      </c>
      <c r="H21" s="140"/>
      <c r="I21" s="141">
        <f t="shared" si="1"/>
        <v>250</v>
      </c>
      <c r="J21" s="113"/>
      <c r="K21" s="113"/>
      <c r="L21" s="113"/>
      <c r="M21" s="113"/>
      <c r="N21" s="113"/>
      <c r="O21" s="113"/>
      <c r="P21" s="113"/>
      <c r="Q21" s="113"/>
    </row>
    <row r="22" spans="1:17" ht="54" customHeight="1">
      <c r="A22" s="119">
        <v>8</v>
      </c>
      <c r="B22" s="135" t="s">
        <v>459</v>
      </c>
      <c r="C22" s="155" t="s">
        <v>452</v>
      </c>
      <c r="D22" s="140">
        <v>1</v>
      </c>
      <c r="E22" s="149"/>
      <c r="F22" s="144"/>
      <c r="G22" s="140">
        <v>225</v>
      </c>
      <c r="H22" s="140"/>
      <c r="I22" s="141">
        <f t="shared" si="1"/>
        <v>225</v>
      </c>
      <c r="J22" s="113"/>
      <c r="K22" s="113"/>
      <c r="L22" s="113"/>
      <c r="M22" s="113"/>
      <c r="N22" s="113"/>
      <c r="O22" s="113"/>
      <c r="P22" s="113"/>
      <c r="Q22" s="113"/>
    </row>
    <row r="23" spans="1:17" ht="54" customHeight="1">
      <c r="A23" s="119">
        <v>9</v>
      </c>
      <c r="B23" s="135" t="s">
        <v>460</v>
      </c>
      <c r="C23" s="155" t="s">
        <v>452</v>
      </c>
      <c r="D23" s="140">
        <v>1</v>
      </c>
      <c r="E23" s="149"/>
      <c r="F23" s="144"/>
      <c r="G23" s="140">
        <v>300</v>
      </c>
      <c r="H23" s="140"/>
      <c r="I23" s="141">
        <f t="shared" si="1"/>
        <v>300</v>
      </c>
      <c r="J23" s="113"/>
      <c r="K23" s="113"/>
      <c r="L23" s="113"/>
      <c r="M23" s="113"/>
      <c r="N23" s="113"/>
      <c r="O23" s="113"/>
      <c r="P23" s="113"/>
      <c r="Q23" s="113"/>
    </row>
    <row r="24" spans="1:17" ht="54" customHeight="1">
      <c r="A24" s="119">
        <v>10</v>
      </c>
      <c r="B24" s="135" t="s">
        <v>461</v>
      </c>
      <c r="C24" s="155" t="s">
        <v>452</v>
      </c>
      <c r="D24" s="140">
        <v>1</v>
      </c>
      <c r="E24" s="149"/>
      <c r="F24" s="144"/>
      <c r="G24" s="140">
        <v>100</v>
      </c>
      <c r="H24" s="140"/>
      <c r="I24" s="141">
        <f t="shared" si="1"/>
        <v>100</v>
      </c>
      <c r="J24" s="113"/>
      <c r="K24" s="113"/>
      <c r="L24" s="113"/>
      <c r="M24" s="113"/>
      <c r="N24" s="113"/>
      <c r="O24" s="113"/>
      <c r="P24" s="113"/>
      <c r="Q24" s="113"/>
    </row>
    <row r="25" spans="1:17" ht="54" customHeight="1">
      <c r="A25" s="119">
        <v>11</v>
      </c>
      <c r="B25" s="135" t="s">
        <v>462</v>
      </c>
      <c r="C25" s="155" t="s">
        <v>452</v>
      </c>
      <c r="D25" s="140">
        <v>17</v>
      </c>
      <c r="E25" s="149"/>
      <c r="F25" s="144"/>
      <c r="G25" s="140">
        <v>204</v>
      </c>
      <c r="H25" s="140"/>
      <c r="I25" s="141">
        <f t="shared" si="1"/>
        <v>204</v>
      </c>
      <c r="J25" s="113"/>
      <c r="K25" s="113"/>
      <c r="L25" s="113"/>
      <c r="M25" s="113"/>
      <c r="N25" s="113"/>
      <c r="O25" s="113"/>
      <c r="P25" s="113"/>
      <c r="Q25" s="113"/>
    </row>
    <row r="26" spans="1:17" ht="54" customHeight="1">
      <c r="A26" s="119">
        <v>12</v>
      </c>
      <c r="B26" s="135"/>
      <c r="C26" s="155" t="s">
        <v>189</v>
      </c>
      <c r="D26" s="145"/>
      <c r="E26" s="140"/>
      <c r="F26" s="140"/>
      <c r="G26" s="140"/>
      <c r="H26" s="140"/>
      <c r="I26" s="141">
        <f>G26+H26</f>
        <v>0</v>
      </c>
      <c r="J26" s="113"/>
      <c r="K26" s="113"/>
      <c r="L26" s="113"/>
      <c r="M26" s="113"/>
      <c r="N26" s="113"/>
      <c r="O26" s="113"/>
      <c r="P26" s="113"/>
      <c r="Q26" s="113"/>
    </row>
    <row r="27" spans="1:17" ht="60" customHeight="1">
      <c r="A27" s="119">
        <v>13</v>
      </c>
      <c r="B27" s="135"/>
      <c r="C27" s="155" t="s">
        <v>189</v>
      </c>
      <c r="D27" s="145"/>
      <c r="E27" s="140"/>
      <c r="F27" s="140"/>
      <c r="G27" s="140"/>
      <c r="H27" s="140"/>
      <c r="I27" s="141">
        <f>G27+H27</f>
        <v>0</v>
      </c>
      <c r="J27" s="113"/>
      <c r="K27" s="113"/>
      <c r="L27" s="113"/>
      <c r="M27" s="113"/>
      <c r="N27" s="113"/>
      <c r="O27" s="113"/>
      <c r="P27" s="113"/>
      <c r="Q27" s="113"/>
    </row>
    <row r="28" spans="1:17" ht="70.5" customHeight="1">
      <c r="A28" s="119">
        <v>14</v>
      </c>
      <c r="B28" s="135"/>
      <c r="C28" s="155" t="s">
        <v>206</v>
      </c>
      <c r="D28" s="145"/>
      <c r="E28" s="140"/>
      <c r="F28" s="140"/>
      <c r="G28" s="140"/>
      <c r="H28" s="140"/>
      <c r="I28" s="141">
        <f>G28+H28</f>
        <v>0</v>
      </c>
      <c r="J28" s="113"/>
      <c r="K28" s="113"/>
      <c r="L28" s="113"/>
      <c r="M28" s="113"/>
      <c r="N28" s="113"/>
      <c r="O28" s="113"/>
      <c r="P28" s="113"/>
      <c r="Q28" s="113"/>
    </row>
    <row r="29" spans="1:17" ht="27.75" customHeight="1">
      <c r="A29" s="131" t="s">
        <v>152</v>
      </c>
      <c r="B29" s="131"/>
      <c r="C29" s="131"/>
      <c r="D29" s="119"/>
      <c r="E29" s="174"/>
      <c r="F29" s="174"/>
      <c r="G29" s="174">
        <f>SUM(G15:G28)</f>
        <v>1615</v>
      </c>
      <c r="H29" s="174">
        <f>SUM(H15:H28)</f>
        <v>55</v>
      </c>
      <c r="I29" s="174">
        <f>SUM(I15:I28)</f>
        <v>1670</v>
      </c>
      <c r="J29" s="113"/>
      <c r="K29" s="113"/>
      <c r="L29" s="113"/>
      <c r="M29" s="113"/>
      <c r="N29" s="113"/>
      <c r="O29" s="113"/>
      <c r="P29" s="113"/>
      <c r="Q29" s="113"/>
    </row>
    <row r="30" spans="1:17" ht="27.75" customHeight="1">
      <c r="A30" s="131" t="s">
        <v>153</v>
      </c>
      <c r="B30" s="131"/>
      <c r="C30" s="131"/>
      <c r="D30" s="119"/>
      <c r="E30" s="174"/>
      <c r="F30" s="174"/>
      <c r="G30" s="174">
        <f>G14+G29</f>
        <v>1615</v>
      </c>
      <c r="H30" s="174">
        <f>H14+H29</f>
        <v>55</v>
      </c>
      <c r="I30" s="174">
        <f>I14+I29</f>
        <v>1670</v>
      </c>
      <c r="J30" s="113"/>
      <c r="K30" s="113"/>
      <c r="L30" s="113"/>
      <c r="M30" s="113"/>
      <c r="N30" s="113"/>
      <c r="O30" s="113"/>
      <c r="P30" s="113"/>
      <c r="Q30" s="113"/>
    </row>
    <row r="31" spans="1:17" ht="15.75">
      <c r="A31" s="321" t="s">
        <v>154</v>
      </c>
      <c r="B31" s="321"/>
      <c r="C31" s="321"/>
      <c r="D31" s="129"/>
      <c r="E31" s="129"/>
      <c r="F31" s="129"/>
      <c r="G31" s="129"/>
      <c r="H31" s="129"/>
      <c r="I31" s="129"/>
      <c r="J31" s="113"/>
      <c r="K31" s="113"/>
      <c r="L31" s="113"/>
      <c r="M31" s="113"/>
      <c r="N31" s="113"/>
      <c r="O31" s="113"/>
      <c r="P31" s="113"/>
      <c r="Q31" s="113"/>
    </row>
  </sheetData>
  <sheetProtection/>
  <mergeCells count="3">
    <mergeCell ref="A2:C2"/>
    <mergeCell ref="F2:I2"/>
    <mergeCell ref="A31:C31"/>
  </mergeCells>
  <printOptions/>
  <pageMargins left="0.75" right="0.75" top="1" bottom="1.24" header="0.5" footer="0.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I17"/>
  <sheetViews>
    <sheetView zoomScalePageLayoutView="0" workbookViewId="0" topLeftCell="A1">
      <selection activeCell="O6" sqref="O6"/>
    </sheetView>
  </sheetViews>
  <sheetFormatPr defaultColWidth="9.00390625" defaultRowHeight="16.5"/>
  <cols>
    <col min="1" max="1" width="3.875" style="80" customWidth="1"/>
    <col min="2" max="2" width="14.625" style="80" customWidth="1"/>
    <col min="3" max="3" width="5.50390625" style="80" bestFit="1" customWidth="1"/>
    <col min="4" max="4" width="8.625" style="80" customWidth="1"/>
    <col min="5" max="5" width="5.50390625" style="80" bestFit="1" customWidth="1"/>
    <col min="6" max="6" width="13.00390625" style="80" customWidth="1"/>
    <col min="7" max="7" width="11.625" style="80" customWidth="1"/>
    <col min="8" max="8" width="13.50390625" style="80" customWidth="1"/>
    <col min="9" max="9" width="17.125" style="80" customWidth="1"/>
    <col min="10" max="16384" width="8.875" style="80" customWidth="1"/>
  </cols>
  <sheetData>
    <row r="1" spans="1:9" ht="15.75">
      <c r="A1" s="113" t="s">
        <v>463</v>
      </c>
      <c r="B1" s="113"/>
      <c r="C1" s="113"/>
      <c r="D1" s="113"/>
      <c r="E1" s="113"/>
      <c r="F1" s="113"/>
      <c r="G1" s="113"/>
      <c r="H1" s="113"/>
      <c r="I1" s="113"/>
    </row>
    <row r="2" spans="1:9" ht="15.75">
      <c r="A2" s="113"/>
      <c r="B2" s="113"/>
      <c r="C2" s="113"/>
      <c r="D2" s="113"/>
      <c r="E2" s="113"/>
      <c r="F2" s="113"/>
      <c r="G2" s="113"/>
      <c r="H2" s="113"/>
      <c r="I2" s="117" t="s">
        <v>80</v>
      </c>
    </row>
    <row r="3" spans="1:9" ht="32.25">
      <c r="A3" s="119" t="s">
        <v>82</v>
      </c>
      <c r="B3" s="118" t="s">
        <v>145</v>
      </c>
      <c r="C3" s="118" t="s">
        <v>155</v>
      </c>
      <c r="D3" s="119" t="s">
        <v>156</v>
      </c>
      <c r="E3" s="119" t="s">
        <v>86</v>
      </c>
      <c r="F3" s="118" t="s">
        <v>157</v>
      </c>
      <c r="G3" s="118" t="s">
        <v>158</v>
      </c>
      <c r="H3" s="119" t="s">
        <v>159</v>
      </c>
      <c r="I3" s="119" t="s">
        <v>85</v>
      </c>
    </row>
    <row r="4" spans="1:9" ht="45" customHeight="1">
      <c r="A4" s="119">
        <v>1</v>
      </c>
      <c r="B4" s="158"/>
      <c r="C4" s="118" t="s">
        <v>212</v>
      </c>
      <c r="D4" s="174"/>
      <c r="E4" s="174"/>
      <c r="F4" s="174"/>
      <c r="G4" s="174"/>
      <c r="H4" s="179">
        <f aca="true" t="shared" si="0" ref="H4:H11">F4+G4</f>
        <v>0</v>
      </c>
      <c r="I4" s="97"/>
    </row>
    <row r="5" spans="1:9" ht="37.5" customHeight="1">
      <c r="A5" s="119">
        <v>2</v>
      </c>
      <c r="B5" s="97"/>
      <c r="C5" s="118" t="s">
        <v>212</v>
      </c>
      <c r="D5" s="174"/>
      <c r="E5" s="174"/>
      <c r="F5" s="174"/>
      <c r="G5" s="174"/>
      <c r="H5" s="179">
        <f t="shared" si="0"/>
        <v>0</v>
      </c>
      <c r="I5" s="97"/>
    </row>
    <row r="6" spans="1:9" ht="66" customHeight="1">
      <c r="A6" s="119">
        <v>3</v>
      </c>
      <c r="B6" s="97"/>
      <c r="C6" s="118" t="s">
        <v>212</v>
      </c>
      <c r="D6" s="174"/>
      <c r="E6" s="174"/>
      <c r="F6" s="174"/>
      <c r="G6" s="174"/>
      <c r="H6" s="179">
        <f t="shared" si="0"/>
        <v>0</v>
      </c>
      <c r="I6" s="97"/>
    </row>
    <row r="7" spans="1:9" ht="37.5" customHeight="1">
      <c r="A7" s="119"/>
      <c r="B7" s="97"/>
      <c r="C7" s="118" t="s">
        <v>155</v>
      </c>
      <c r="D7" s="174"/>
      <c r="E7" s="174"/>
      <c r="F7" s="174"/>
      <c r="G7" s="174"/>
      <c r="H7" s="179">
        <f t="shared" si="0"/>
        <v>0</v>
      </c>
      <c r="I7" s="97"/>
    </row>
    <row r="8" spans="1:9" ht="37.5" customHeight="1">
      <c r="A8" s="119"/>
      <c r="B8" s="97"/>
      <c r="C8" s="118" t="s">
        <v>155</v>
      </c>
      <c r="D8" s="174"/>
      <c r="E8" s="174"/>
      <c r="F8" s="174"/>
      <c r="G8" s="174"/>
      <c r="H8" s="179">
        <f t="shared" si="0"/>
        <v>0</v>
      </c>
      <c r="I8" s="97"/>
    </row>
    <row r="9" spans="1:9" ht="37.5" customHeight="1">
      <c r="A9" s="119"/>
      <c r="B9" s="97"/>
      <c r="C9" s="118" t="s">
        <v>155</v>
      </c>
      <c r="D9" s="174"/>
      <c r="E9" s="174"/>
      <c r="F9" s="174"/>
      <c r="G9" s="174"/>
      <c r="H9" s="179">
        <f t="shared" si="0"/>
        <v>0</v>
      </c>
      <c r="I9" s="97"/>
    </row>
    <row r="10" spans="1:9" ht="37.5" customHeight="1">
      <c r="A10" s="119"/>
      <c r="B10" s="97"/>
      <c r="C10" s="118" t="s">
        <v>155</v>
      </c>
      <c r="D10" s="174"/>
      <c r="E10" s="174"/>
      <c r="F10" s="174"/>
      <c r="G10" s="174"/>
      <c r="H10" s="179">
        <f t="shared" si="0"/>
        <v>0</v>
      </c>
      <c r="I10" s="97"/>
    </row>
    <row r="11" spans="1:9" ht="37.5" customHeight="1">
      <c r="A11" s="119"/>
      <c r="B11" s="97"/>
      <c r="C11" s="118" t="s">
        <v>155</v>
      </c>
      <c r="D11" s="174"/>
      <c r="E11" s="174"/>
      <c r="F11" s="174"/>
      <c r="G11" s="174"/>
      <c r="H11" s="179">
        <f t="shared" si="0"/>
        <v>0</v>
      </c>
      <c r="I11" s="97"/>
    </row>
    <row r="12" spans="1:9" ht="37.5" customHeight="1">
      <c r="A12" s="119"/>
      <c r="B12" s="97"/>
      <c r="C12" s="118" t="s">
        <v>155</v>
      </c>
      <c r="D12" s="174"/>
      <c r="E12" s="174"/>
      <c r="F12" s="174"/>
      <c r="G12" s="174"/>
      <c r="H12" s="179">
        <f>F12+G12</f>
        <v>0</v>
      </c>
      <c r="I12" s="97"/>
    </row>
    <row r="13" spans="1:9" ht="37.5" customHeight="1">
      <c r="A13" s="119"/>
      <c r="B13" s="97"/>
      <c r="C13" s="118" t="s">
        <v>155</v>
      </c>
      <c r="D13" s="174"/>
      <c r="E13" s="174"/>
      <c r="F13" s="174"/>
      <c r="G13" s="174"/>
      <c r="H13" s="179">
        <f>F13+G13</f>
        <v>0</v>
      </c>
      <c r="I13" s="97"/>
    </row>
    <row r="14" spans="1:9" ht="37.5" customHeight="1">
      <c r="A14" s="119"/>
      <c r="B14" s="97"/>
      <c r="C14" s="118" t="s">
        <v>155</v>
      </c>
      <c r="D14" s="174"/>
      <c r="E14" s="174"/>
      <c r="F14" s="174"/>
      <c r="G14" s="174"/>
      <c r="H14" s="179">
        <f>F14+G14</f>
        <v>0</v>
      </c>
      <c r="I14" s="97"/>
    </row>
    <row r="15" spans="1:9" ht="37.5" customHeight="1">
      <c r="A15" s="119"/>
      <c r="B15" s="97"/>
      <c r="C15" s="118" t="s">
        <v>155</v>
      </c>
      <c r="D15" s="174"/>
      <c r="E15" s="174"/>
      <c r="F15" s="174"/>
      <c r="G15" s="174"/>
      <c r="H15" s="179">
        <f>F15+G15</f>
        <v>0</v>
      </c>
      <c r="I15" s="97"/>
    </row>
    <row r="16" spans="1:9" ht="37.5" customHeight="1">
      <c r="A16" s="313" t="s">
        <v>160</v>
      </c>
      <c r="B16" s="314"/>
      <c r="C16" s="132"/>
      <c r="D16" s="174"/>
      <c r="E16" s="174"/>
      <c r="F16" s="179">
        <f>SUM(F4:F15)</f>
        <v>0</v>
      </c>
      <c r="G16" s="179">
        <f>SUM(G4:G15)</f>
        <v>0</v>
      </c>
      <c r="H16" s="179">
        <f>SUM(H4:H15)</f>
        <v>0</v>
      </c>
      <c r="I16" s="97"/>
    </row>
    <row r="17" spans="1:9" ht="19.5" customHeight="1">
      <c r="A17" s="116" t="s">
        <v>93</v>
      </c>
      <c r="B17" s="128"/>
      <c r="C17" s="128"/>
      <c r="D17" s="129"/>
      <c r="E17" s="129"/>
      <c r="F17" s="129"/>
      <c r="G17" s="129"/>
      <c r="H17" s="129"/>
      <c r="I17" s="129"/>
    </row>
  </sheetData>
  <sheetProtection/>
  <mergeCells count="1">
    <mergeCell ref="A16:B16"/>
  </mergeCells>
  <printOptions/>
  <pageMargins left="0.75" right="0.75" top="1" bottom="1.24" header="0.5" footer="0.5"/>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I18"/>
  <sheetViews>
    <sheetView zoomScalePageLayoutView="0" workbookViewId="0" topLeftCell="A1">
      <selection activeCell="N10" sqref="N10"/>
    </sheetView>
  </sheetViews>
  <sheetFormatPr defaultColWidth="9.00390625" defaultRowHeight="16.5"/>
  <cols>
    <col min="1" max="1" width="3.875" style="80" customWidth="1"/>
    <col min="2" max="2" width="14.625" style="80" customWidth="1"/>
    <col min="3" max="3" width="5.50390625" style="80" bestFit="1" customWidth="1"/>
    <col min="4" max="4" width="8.625" style="80" customWidth="1"/>
    <col min="5" max="5" width="6.00390625" style="80" bestFit="1" customWidth="1"/>
    <col min="6" max="6" width="13.00390625" style="80" customWidth="1"/>
    <col min="7" max="7" width="11.625" style="80" customWidth="1"/>
    <col min="8" max="8" width="13.50390625" style="80" customWidth="1"/>
    <col min="9" max="9" width="17.125" style="80" customWidth="1"/>
    <col min="10" max="16384" width="8.875" style="80" customWidth="1"/>
  </cols>
  <sheetData>
    <row r="1" spans="1:9" ht="15.75">
      <c r="A1" s="113" t="s">
        <v>467</v>
      </c>
      <c r="B1" s="113"/>
      <c r="C1" s="113"/>
      <c r="D1" s="113"/>
      <c r="E1" s="113"/>
      <c r="F1" s="113"/>
      <c r="G1" s="113"/>
      <c r="H1" s="113"/>
      <c r="I1" s="113"/>
    </row>
    <row r="2" spans="1:9" ht="15.75">
      <c r="A2" s="113"/>
      <c r="B2" s="113"/>
      <c r="C2" s="113"/>
      <c r="D2" s="113"/>
      <c r="E2" s="113"/>
      <c r="F2" s="113"/>
      <c r="G2" s="113"/>
      <c r="H2" s="113"/>
      <c r="I2" s="117" t="s">
        <v>80</v>
      </c>
    </row>
    <row r="3" spans="1:9" ht="32.25">
      <c r="A3" s="119" t="s">
        <v>82</v>
      </c>
      <c r="B3" s="118" t="s">
        <v>145</v>
      </c>
      <c r="C3" s="118" t="s">
        <v>155</v>
      </c>
      <c r="D3" s="119" t="s">
        <v>156</v>
      </c>
      <c r="E3" s="119" t="s">
        <v>86</v>
      </c>
      <c r="F3" s="118" t="s">
        <v>157</v>
      </c>
      <c r="G3" s="118" t="s">
        <v>158</v>
      </c>
      <c r="H3" s="119" t="s">
        <v>159</v>
      </c>
      <c r="I3" s="119" t="s">
        <v>85</v>
      </c>
    </row>
    <row r="4" spans="1:9" ht="38.25">
      <c r="A4" s="119">
        <v>1</v>
      </c>
      <c r="B4" s="147" t="s">
        <v>464</v>
      </c>
      <c r="C4" s="118" t="s">
        <v>465</v>
      </c>
      <c r="D4" s="140">
        <v>1</v>
      </c>
      <c r="E4" s="140">
        <v>65</v>
      </c>
      <c r="F4" s="140">
        <v>65</v>
      </c>
      <c r="G4" s="140"/>
      <c r="H4" s="141">
        <f>F4+G4</f>
        <v>65</v>
      </c>
      <c r="I4" s="135" t="s">
        <v>466</v>
      </c>
    </row>
    <row r="5" spans="1:9" ht="15.75">
      <c r="A5" s="119">
        <v>2</v>
      </c>
      <c r="B5" s="97"/>
      <c r="C5" s="118" t="s">
        <v>196</v>
      </c>
      <c r="D5" s="174"/>
      <c r="E5" s="174"/>
      <c r="F5" s="174"/>
      <c r="G5" s="174"/>
      <c r="H5" s="179">
        <f aca="true" t="shared" si="0" ref="H5:H16">F5+G5</f>
        <v>0</v>
      </c>
      <c r="I5" s="97"/>
    </row>
    <row r="6" spans="1:9" ht="15.75">
      <c r="A6" s="119">
        <v>3</v>
      </c>
      <c r="B6" s="97"/>
      <c r="C6" s="118" t="s">
        <v>196</v>
      </c>
      <c r="D6" s="174"/>
      <c r="E6" s="174"/>
      <c r="F6" s="174"/>
      <c r="G6" s="174"/>
      <c r="H6" s="179">
        <f t="shared" si="0"/>
        <v>0</v>
      </c>
      <c r="I6" s="97"/>
    </row>
    <row r="7" spans="1:9" ht="15.75">
      <c r="A7" s="119">
        <v>4</v>
      </c>
      <c r="B7" s="97"/>
      <c r="C7" s="118" t="s">
        <v>196</v>
      </c>
      <c r="D7" s="174"/>
      <c r="E7" s="174"/>
      <c r="F7" s="174"/>
      <c r="G7" s="174"/>
      <c r="H7" s="179">
        <f t="shared" si="0"/>
        <v>0</v>
      </c>
      <c r="I7" s="97"/>
    </row>
    <row r="8" spans="1:9" ht="15.75">
      <c r="A8" s="119">
        <v>5</v>
      </c>
      <c r="B8" s="97"/>
      <c r="C8" s="118" t="s">
        <v>196</v>
      </c>
      <c r="D8" s="174"/>
      <c r="E8" s="174"/>
      <c r="F8" s="174"/>
      <c r="G8" s="174"/>
      <c r="H8" s="179">
        <f t="shared" si="0"/>
        <v>0</v>
      </c>
      <c r="I8" s="97"/>
    </row>
    <row r="9" spans="1:9" ht="15.75">
      <c r="A9" s="119">
        <v>6</v>
      </c>
      <c r="B9" s="159"/>
      <c r="C9" s="118" t="s">
        <v>196</v>
      </c>
      <c r="D9" s="174"/>
      <c r="E9" s="174"/>
      <c r="F9" s="174"/>
      <c r="G9" s="174"/>
      <c r="H9" s="179">
        <f t="shared" si="0"/>
        <v>0</v>
      </c>
      <c r="I9" s="97"/>
    </row>
    <row r="10" spans="1:9" ht="15.75">
      <c r="A10" s="119">
        <v>7</v>
      </c>
      <c r="B10" s="97"/>
      <c r="C10" s="118" t="s">
        <v>196</v>
      </c>
      <c r="D10" s="174"/>
      <c r="E10" s="174"/>
      <c r="F10" s="174"/>
      <c r="G10" s="174"/>
      <c r="H10" s="179">
        <f t="shared" si="0"/>
        <v>0</v>
      </c>
      <c r="I10" s="97"/>
    </row>
    <row r="11" spans="1:9" ht="15.75">
      <c r="A11" s="119">
        <v>8</v>
      </c>
      <c r="B11" s="97"/>
      <c r="C11" s="118" t="s">
        <v>196</v>
      </c>
      <c r="D11" s="174"/>
      <c r="E11" s="174"/>
      <c r="F11" s="174"/>
      <c r="G11" s="174"/>
      <c r="H11" s="179">
        <f t="shared" si="0"/>
        <v>0</v>
      </c>
      <c r="I11" s="97"/>
    </row>
    <row r="12" spans="1:9" ht="15.75">
      <c r="A12" s="119">
        <v>9</v>
      </c>
      <c r="B12" s="97"/>
      <c r="C12" s="118" t="s">
        <v>196</v>
      </c>
      <c r="D12" s="174"/>
      <c r="E12" s="174"/>
      <c r="F12" s="174"/>
      <c r="G12" s="174"/>
      <c r="H12" s="179">
        <f t="shared" si="0"/>
        <v>0</v>
      </c>
      <c r="I12" s="97"/>
    </row>
    <row r="13" spans="1:9" ht="15.75">
      <c r="A13" s="119">
        <v>10</v>
      </c>
      <c r="B13" s="97"/>
      <c r="C13" s="118" t="s">
        <v>196</v>
      </c>
      <c r="D13" s="174"/>
      <c r="E13" s="174"/>
      <c r="F13" s="174"/>
      <c r="G13" s="174"/>
      <c r="H13" s="179">
        <f t="shared" si="0"/>
        <v>0</v>
      </c>
      <c r="I13" s="97"/>
    </row>
    <row r="14" spans="1:9" ht="15.75">
      <c r="A14" s="119">
        <v>11</v>
      </c>
      <c r="B14" s="97"/>
      <c r="C14" s="118" t="s">
        <v>196</v>
      </c>
      <c r="D14" s="174"/>
      <c r="E14" s="174"/>
      <c r="F14" s="174"/>
      <c r="G14" s="174"/>
      <c r="H14" s="179">
        <f t="shared" si="0"/>
        <v>0</v>
      </c>
      <c r="I14" s="97"/>
    </row>
    <row r="15" spans="1:9" ht="15.75">
      <c r="A15" s="119">
        <v>12</v>
      </c>
      <c r="B15" s="97"/>
      <c r="C15" s="118" t="s">
        <v>196</v>
      </c>
      <c r="D15" s="174"/>
      <c r="E15" s="174"/>
      <c r="F15" s="174"/>
      <c r="G15" s="174"/>
      <c r="H15" s="179">
        <f t="shared" si="0"/>
        <v>0</v>
      </c>
      <c r="I15" s="97"/>
    </row>
    <row r="16" spans="1:9" ht="15.75">
      <c r="A16" s="119">
        <v>13</v>
      </c>
      <c r="B16" s="97"/>
      <c r="C16" s="118" t="s">
        <v>196</v>
      </c>
      <c r="D16" s="174"/>
      <c r="E16" s="174"/>
      <c r="F16" s="174"/>
      <c r="G16" s="174"/>
      <c r="H16" s="179">
        <f t="shared" si="0"/>
        <v>0</v>
      </c>
      <c r="I16" s="97"/>
    </row>
    <row r="17" spans="1:9" ht="15.75">
      <c r="A17" s="313" t="s">
        <v>160</v>
      </c>
      <c r="B17" s="314"/>
      <c r="C17" s="132"/>
      <c r="D17" s="174"/>
      <c r="E17" s="174"/>
      <c r="F17" s="179">
        <f>SUM(F4:F16)</f>
        <v>65</v>
      </c>
      <c r="G17" s="179">
        <f>SUM(G4:G16)</f>
        <v>0</v>
      </c>
      <c r="H17" s="179">
        <f>SUM(H4:H16)</f>
        <v>65</v>
      </c>
      <c r="I17" s="97"/>
    </row>
    <row r="18" spans="1:9" ht="15.75">
      <c r="A18" s="116" t="s">
        <v>93</v>
      </c>
      <c r="B18" s="128"/>
      <c r="C18" s="128"/>
      <c r="D18" s="129"/>
      <c r="E18" s="129"/>
      <c r="F18" s="129"/>
      <c r="G18" s="129"/>
      <c r="H18" s="129"/>
      <c r="I18" s="129"/>
    </row>
  </sheetData>
  <sheetProtection/>
  <mergeCells count="1">
    <mergeCell ref="A17:B1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5"/>
  <sheetViews>
    <sheetView zoomScalePageLayoutView="0" workbookViewId="0" topLeftCell="A1">
      <selection activeCell="Q8" sqref="Q8"/>
    </sheetView>
  </sheetViews>
  <sheetFormatPr defaultColWidth="9.00390625" defaultRowHeight="16.5"/>
  <cols>
    <col min="1" max="1" width="3.50390625" style="80" customWidth="1"/>
    <col min="2" max="3" width="14.125" style="80" customWidth="1"/>
    <col min="4" max="4" width="8.625" style="80" customWidth="1"/>
    <col min="5" max="5" width="5.50390625" style="80" bestFit="1" customWidth="1"/>
    <col min="6" max="6" width="11.625" style="80" customWidth="1"/>
    <col min="7" max="7" width="10.50390625" style="80" customWidth="1"/>
    <col min="8" max="8" width="17.375" style="80" customWidth="1"/>
    <col min="9" max="16384" width="8.875" style="80" customWidth="1"/>
  </cols>
  <sheetData>
    <row r="1" spans="1:2" ht="15.75">
      <c r="A1" s="113" t="s">
        <v>485</v>
      </c>
      <c r="B1" s="113"/>
    </row>
    <row r="2" ht="15.75">
      <c r="H2" s="117" t="s">
        <v>80</v>
      </c>
    </row>
    <row r="3" spans="1:8" s="133" customFormat="1" ht="32.25">
      <c r="A3" s="118" t="s">
        <v>82</v>
      </c>
      <c r="B3" s="118" t="s">
        <v>161</v>
      </c>
      <c r="C3" s="118" t="s">
        <v>85</v>
      </c>
      <c r="D3" s="118" t="s">
        <v>156</v>
      </c>
      <c r="E3" s="118" t="s">
        <v>86</v>
      </c>
      <c r="F3" s="118" t="s">
        <v>157</v>
      </c>
      <c r="G3" s="118" t="s">
        <v>158</v>
      </c>
      <c r="H3" s="118" t="s">
        <v>159</v>
      </c>
    </row>
    <row r="4" spans="1:8" s="133" customFormat="1" ht="27.75">
      <c r="A4" s="119">
        <v>1</v>
      </c>
      <c r="B4" s="135" t="s">
        <v>468</v>
      </c>
      <c r="C4" s="135" t="s">
        <v>469</v>
      </c>
      <c r="D4" s="242">
        <v>21</v>
      </c>
      <c r="E4" s="139">
        <v>1</v>
      </c>
      <c r="F4" s="139">
        <v>21</v>
      </c>
      <c r="G4" s="243"/>
      <c r="H4" s="140">
        <f aca="true" t="shared" si="0" ref="H4:H12">F4+G4</f>
        <v>21</v>
      </c>
    </row>
    <row r="5" spans="1:8" s="133" customFormat="1" ht="27.75">
      <c r="A5" s="119">
        <v>2</v>
      </c>
      <c r="B5" s="135" t="s">
        <v>470</v>
      </c>
      <c r="C5" s="135" t="s">
        <v>471</v>
      </c>
      <c r="D5" s="242">
        <v>6</v>
      </c>
      <c r="E5" s="139">
        <v>12</v>
      </c>
      <c r="F5" s="139">
        <v>72</v>
      </c>
      <c r="G5" s="243"/>
      <c r="H5" s="140">
        <f t="shared" si="0"/>
        <v>72</v>
      </c>
    </row>
    <row r="6" spans="1:8" s="133" customFormat="1" ht="27.75">
      <c r="A6" s="119">
        <v>3</v>
      </c>
      <c r="B6" s="135" t="s">
        <v>472</v>
      </c>
      <c r="C6" s="135" t="s">
        <v>471</v>
      </c>
      <c r="D6" s="242">
        <v>7</v>
      </c>
      <c r="E6" s="139">
        <v>12</v>
      </c>
      <c r="F6" s="139">
        <v>84</v>
      </c>
      <c r="G6" s="243"/>
      <c r="H6" s="140">
        <f t="shared" si="0"/>
        <v>84</v>
      </c>
    </row>
    <row r="7" spans="1:8" s="133" customFormat="1" ht="55.5">
      <c r="A7" s="119">
        <v>4</v>
      </c>
      <c r="B7" s="135" t="s">
        <v>473</v>
      </c>
      <c r="C7" s="135" t="s">
        <v>474</v>
      </c>
      <c r="D7" s="242">
        <v>50</v>
      </c>
      <c r="E7" s="139">
        <v>12</v>
      </c>
      <c r="F7" s="139">
        <v>600</v>
      </c>
      <c r="G7" s="243"/>
      <c r="H7" s="140">
        <f t="shared" si="0"/>
        <v>600</v>
      </c>
    </row>
    <row r="8" spans="1:8" s="133" customFormat="1" ht="27.75">
      <c r="A8" s="119">
        <v>5</v>
      </c>
      <c r="B8" s="135" t="s">
        <v>475</v>
      </c>
      <c r="C8" s="135" t="s">
        <v>476</v>
      </c>
      <c r="D8" s="242">
        <v>140</v>
      </c>
      <c r="E8" s="139">
        <v>1</v>
      </c>
      <c r="F8" s="139">
        <v>140</v>
      </c>
      <c r="G8" s="243"/>
      <c r="H8" s="140">
        <f t="shared" si="0"/>
        <v>140</v>
      </c>
    </row>
    <row r="9" spans="1:8" s="133" customFormat="1" ht="27.75">
      <c r="A9" s="119">
        <v>6</v>
      </c>
      <c r="B9" s="135" t="s">
        <v>477</v>
      </c>
      <c r="C9" s="135" t="s">
        <v>478</v>
      </c>
      <c r="D9" s="242">
        <v>162</v>
      </c>
      <c r="E9" s="139">
        <v>1</v>
      </c>
      <c r="F9" s="139">
        <v>162</v>
      </c>
      <c r="G9" s="243"/>
      <c r="H9" s="140">
        <f t="shared" si="0"/>
        <v>162</v>
      </c>
    </row>
    <row r="10" spans="1:8" s="133" customFormat="1" ht="15.75">
      <c r="A10" s="119">
        <v>7</v>
      </c>
      <c r="B10" s="135" t="s">
        <v>479</v>
      </c>
      <c r="C10" s="135" t="s">
        <v>480</v>
      </c>
      <c r="D10" s="242">
        <v>13.3</v>
      </c>
      <c r="E10" s="139">
        <v>1</v>
      </c>
      <c r="F10" s="139">
        <v>13</v>
      </c>
      <c r="G10" s="243"/>
      <c r="H10" s="140">
        <f t="shared" si="0"/>
        <v>13</v>
      </c>
    </row>
    <row r="11" spans="1:8" s="133" customFormat="1" ht="15.75">
      <c r="A11" s="119">
        <v>8</v>
      </c>
      <c r="B11" s="135" t="s">
        <v>481</v>
      </c>
      <c r="C11" s="135" t="s">
        <v>482</v>
      </c>
      <c r="D11" s="242">
        <v>25</v>
      </c>
      <c r="E11" s="139">
        <v>1</v>
      </c>
      <c r="F11" s="139">
        <v>25</v>
      </c>
      <c r="G11" s="243"/>
      <c r="H11" s="140">
        <f t="shared" si="0"/>
        <v>25</v>
      </c>
    </row>
    <row r="12" spans="1:8" s="133" customFormat="1" ht="42">
      <c r="A12" s="119">
        <v>9</v>
      </c>
      <c r="B12" s="135" t="s">
        <v>483</v>
      </c>
      <c r="C12" s="135" t="s">
        <v>484</v>
      </c>
      <c r="D12" s="242">
        <v>269</v>
      </c>
      <c r="E12" s="139">
        <v>1</v>
      </c>
      <c r="F12" s="139">
        <v>269</v>
      </c>
      <c r="G12" s="243"/>
      <c r="H12" s="140">
        <f t="shared" si="0"/>
        <v>269</v>
      </c>
    </row>
    <row r="13" spans="1:8" s="133" customFormat="1" ht="15.75">
      <c r="A13" s="118">
        <v>10</v>
      </c>
      <c r="B13" s="161"/>
      <c r="C13" s="161"/>
      <c r="D13" s="165"/>
      <c r="E13" s="165"/>
      <c r="F13" s="165"/>
      <c r="G13" s="165"/>
      <c r="H13" s="140">
        <f>F13+G13</f>
        <v>0</v>
      </c>
    </row>
    <row r="14" spans="1:8" ht="27.75" customHeight="1">
      <c r="A14" s="328" t="s">
        <v>162</v>
      </c>
      <c r="B14" s="329"/>
      <c r="C14" s="99"/>
      <c r="D14" s="174"/>
      <c r="E14" s="174"/>
      <c r="F14" s="174">
        <f>SUM(F4:F13)</f>
        <v>1386</v>
      </c>
      <c r="G14" s="174">
        <f>SUM(G4:G13)</f>
        <v>0</v>
      </c>
      <c r="H14" s="174">
        <f>SUM(H4:H13)</f>
        <v>1386</v>
      </c>
    </row>
    <row r="15" ht="15.75">
      <c r="A15" s="116" t="s">
        <v>93</v>
      </c>
    </row>
  </sheetData>
  <sheetProtection/>
  <mergeCells count="1">
    <mergeCell ref="A14:B14"/>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55"/>
  <sheetViews>
    <sheetView zoomScalePageLayoutView="0" workbookViewId="0" topLeftCell="A10">
      <selection activeCell="H8" sqref="H8"/>
    </sheetView>
  </sheetViews>
  <sheetFormatPr defaultColWidth="9.00390625" defaultRowHeight="16.5"/>
  <cols>
    <col min="1" max="1" width="3.50390625" style="80" customWidth="1"/>
    <col min="2" max="3" width="14.125" style="80" customWidth="1"/>
    <col min="4" max="4" width="8.625" style="80" customWidth="1"/>
    <col min="5" max="5" width="5.50390625" style="80" bestFit="1" customWidth="1"/>
    <col min="6" max="6" width="11.625" style="80" customWidth="1"/>
    <col min="7" max="7" width="10.50390625" style="80" customWidth="1"/>
    <col min="8" max="8" width="17.375" style="80" customWidth="1"/>
    <col min="9" max="16384" width="8.875" style="80" customWidth="1"/>
  </cols>
  <sheetData>
    <row r="1" spans="1:2" ht="15.75">
      <c r="A1" s="113" t="s">
        <v>486</v>
      </c>
      <c r="B1" s="113"/>
    </row>
    <row r="2" ht="15.75">
      <c r="H2" s="117" t="s">
        <v>163</v>
      </c>
    </row>
    <row r="3" spans="1:10" s="133" customFormat="1" ht="32.25">
      <c r="A3" s="118" t="s">
        <v>164</v>
      </c>
      <c r="B3" s="118" t="s">
        <v>165</v>
      </c>
      <c r="C3" s="118" t="s">
        <v>166</v>
      </c>
      <c r="D3" s="118" t="s">
        <v>167</v>
      </c>
      <c r="E3" s="118" t="s">
        <v>168</v>
      </c>
      <c r="F3" s="118" t="s">
        <v>169</v>
      </c>
      <c r="G3" s="118" t="s">
        <v>170</v>
      </c>
      <c r="H3" s="118" t="s">
        <v>171</v>
      </c>
      <c r="I3" s="217"/>
      <c r="J3" s="192"/>
    </row>
    <row r="4" spans="1:8" s="133" customFormat="1" ht="27.75">
      <c r="A4" s="154">
        <v>1</v>
      </c>
      <c r="B4" s="135" t="s">
        <v>487</v>
      </c>
      <c r="C4" s="135" t="s">
        <v>488</v>
      </c>
      <c r="D4" s="139">
        <v>3</v>
      </c>
      <c r="E4" s="139">
        <v>3</v>
      </c>
      <c r="F4" s="139">
        <v>9</v>
      </c>
      <c r="G4" s="139"/>
      <c r="H4" s="139">
        <f aca="true" t="shared" si="0" ref="H4:H41">F4+G4</f>
        <v>9</v>
      </c>
    </row>
    <row r="5" spans="1:8" s="133" customFormat="1" ht="42">
      <c r="A5" s="154">
        <v>2</v>
      </c>
      <c r="B5" s="135" t="s">
        <v>489</v>
      </c>
      <c r="C5" s="135" t="s">
        <v>490</v>
      </c>
      <c r="D5" s="139">
        <v>7</v>
      </c>
      <c r="E5" s="139">
        <v>3</v>
      </c>
      <c r="F5" s="139">
        <v>21</v>
      </c>
      <c r="G5" s="139"/>
      <c r="H5" s="139">
        <f>F5+G5</f>
        <v>21</v>
      </c>
    </row>
    <row r="6" spans="1:8" s="133" customFormat="1" ht="42">
      <c r="A6" s="154">
        <v>3</v>
      </c>
      <c r="B6" s="135" t="s">
        <v>489</v>
      </c>
      <c r="C6" s="135" t="s">
        <v>491</v>
      </c>
      <c r="D6" s="139">
        <v>9</v>
      </c>
      <c r="E6" s="139">
        <v>3</v>
      </c>
      <c r="F6" s="139">
        <v>27</v>
      </c>
      <c r="G6" s="139"/>
      <c r="H6" s="139">
        <f>F6+G6</f>
        <v>27</v>
      </c>
    </row>
    <row r="7" spans="1:8" s="133" customFormat="1" ht="27.75">
      <c r="A7" s="154">
        <v>4</v>
      </c>
      <c r="B7" s="135" t="s">
        <v>492</v>
      </c>
      <c r="C7" s="135" t="s">
        <v>493</v>
      </c>
      <c r="D7" s="139">
        <v>2</v>
      </c>
      <c r="E7" s="139">
        <v>4</v>
      </c>
      <c r="F7" s="139">
        <v>8</v>
      </c>
      <c r="G7" s="139"/>
      <c r="H7" s="139">
        <f t="shared" si="0"/>
        <v>8</v>
      </c>
    </row>
    <row r="8" spans="1:8" s="133" customFormat="1" ht="15.75">
      <c r="A8" s="154">
        <v>5</v>
      </c>
      <c r="B8" s="135" t="s">
        <v>494</v>
      </c>
      <c r="C8" s="135" t="s">
        <v>495</v>
      </c>
      <c r="D8" s="139">
        <v>0.5</v>
      </c>
      <c r="E8" s="139">
        <v>3</v>
      </c>
      <c r="F8" s="139">
        <v>3</v>
      </c>
      <c r="G8" s="139"/>
      <c r="H8" s="139">
        <f>F8+G8</f>
        <v>3</v>
      </c>
    </row>
    <row r="9" spans="1:8" s="133" customFormat="1" ht="15.75">
      <c r="A9" s="154">
        <v>6</v>
      </c>
      <c r="B9" s="135" t="s">
        <v>496</v>
      </c>
      <c r="C9" s="135" t="s">
        <v>282</v>
      </c>
      <c r="D9" s="139">
        <v>23</v>
      </c>
      <c r="E9" s="139">
        <v>1</v>
      </c>
      <c r="F9" s="139">
        <v>23</v>
      </c>
      <c r="G9" s="139"/>
      <c r="H9" s="139">
        <f t="shared" si="0"/>
        <v>23</v>
      </c>
    </row>
    <row r="10" spans="1:8" s="133" customFormat="1" ht="27.75">
      <c r="A10" s="154">
        <v>7</v>
      </c>
      <c r="B10" s="135" t="s">
        <v>497</v>
      </c>
      <c r="C10" s="135" t="s">
        <v>498</v>
      </c>
      <c r="D10" s="139">
        <v>2</v>
      </c>
      <c r="E10" s="139">
        <v>15</v>
      </c>
      <c r="F10" s="139">
        <v>30</v>
      </c>
      <c r="G10" s="139"/>
      <c r="H10" s="139">
        <f t="shared" si="0"/>
        <v>30</v>
      </c>
    </row>
    <row r="11" spans="1:8" s="133" customFormat="1" ht="27.75">
      <c r="A11" s="154">
        <v>8</v>
      </c>
      <c r="B11" s="142" t="s">
        <v>499</v>
      </c>
      <c r="C11" s="142" t="s">
        <v>500</v>
      </c>
      <c r="D11" s="152">
        <v>20</v>
      </c>
      <c r="E11" s="152">
        <v>1</v>
      </c>
      <c r="F11" s="152"/>
      <c r="G11" s="152">
        <v>20</v>
      </c>
      <c r="H11" s="152">
        <f t="shared" si="0"/>
        <v>20</v>
      </c>
    </row>
    <row r="12" spans="1:8" s="133" customFormat="1" ht="27.75">
      <c r="A12" s="154">
        <v>9</v>
      </c>
      <c r="B12" s="142" t="s">
        <v>492</v>
      </c>
      <c r="C12" s="142" t="s">
        <v>501</v>
      </c>
      <c r="D12" s="153">
        <v>0.9</v>
      </c>
      <c r="E12" s="152">
        <v>20</v>
      </c>
      <c r="F12" s="152">
        <v>18</v>
      </c>
      <c r="G12" s="152"/>
      <c r="H12" s="152">
        <f>F12+G12</f>
        <v>18</v>
      </c>
    </row>
    <row r="13" spans="1:8" s="133" customFormat="1" ht="27.75">
      <c r="A13" s="154">
        <v>10</v>
      </c>
      <c r="B13" s="142" t="s">
        <v>502</v>
      </c>
      <c r="C13" s="142" t="s">
        <v>282</v>
      </c>
      <c r="D13" s="152">
        <v>2</v>
      </c>
      <c r="E13" s="152">
        <v>3</v>
      </c>
      <c r="F13" s="152">
        <v>6</v>
      </c>
      <c r="G13" s="152"/>
      <c r="H13" s="152">
        <f aca="true" t="shared" si="1" ref="H13:H18">F13+G13</f>
        <v>6</v>
      </c>
    </row>
    <row r="14" spans="1:8" s="133" customFormat="1" ht="55.5">
      <c r="A14" s="154">
        <v>11</v>
      </c>
      <c r="B14" s="142" t="s">
        <v>503</v>
      </c>
      <c r="C14" s="142" t="s">
        <v>504</v>
      </c>
      <c r="D14" s="152">
        <v>1</v>
      </c>
      <c r="E14" s="152">
        <v>3</v>
      </c>
      <c r="F14" s="152">
        <v>3</v>
      </c>
      <c r="G14" s="152"/>
      <c r="H14" s="152">
        <f t="shared" si="1"/>
        <v>3</v>
      </c>
    </row>
    <row r="15" spans="1:8" s="133" customFormat="1" ht="27.75">
      <c r="A15" s="154">
        <v>12</v>
      </c>
      <c r="B15" s="142" t="s">
        <v>505</v>
      </c>
      <c r="C15" s="142" t="s">
        <v>506</v>
      </c>
      <c r="D15" s="152">
        <v>0.5</v>
      </c>
      <c r="E15" s="152">
        <v>10</v>
      </c>
      <c r="F15" s="152">
        <v>5</v>
      </c>
      <c r="G15" s="152"/>
      <c r="H15" s="152">
        <f t="shared" si="1"/>
        <v>5</v>
      </c>
    </row>
    <row r="16" spans="1:8" s="133" customFormat="1" ht="15.75">
      <c r="A16" s="154">
        <v>13</v>
      </c>
      <c r="B16" s="142" t="s">
        <v>507</v>
      </c>
      <c r="C16" s="142" t="s">
        <v>508</v>
      </c>
      <c r="D16" s="152">
        <v>5</v>
      </c>
      <c r="E16" s="152">
        <v>4</v>
      </c>
      <c r="F16" s="152">
        <v>20</v>
      </c>
      <c r="G16" s="152"/>
      <c r="H16" s="152">
        <f t="shared" si="1"/>
        <v>20</v>
      </c>
    </row>
    <row r="17" spans="1:8" s="133" customFormat="1" ht="15.75">
      <c r="A17" s="154">
        <v>14</v>
      </c>
      <c r="B17" s="142" t="s">
        <v>505</v>
      </c>
      <c r="C17" s="142" t="s">
        <v>282</v>
      </c>
      <c r="D17" s="152">
        <v>3</v>
      </c>
      <c r="E17" s="152">
        <v>2</v>
      </c>
      <c r="F17" s="152">
        <v>6</v>
      </c>
      <c r="G17" s="152"/>
      <c r="H17" s="152">
        <f t="shared" si="1"/>
        <v>6</v>
      </c>
    </row>
    <row r="18" spans="1:8" s="133" customFormat="1" ht="15.75">
      <c r="A18" s="154">
        <v>15</v>
      </c>
      <c r="B18" s="142" t="s">
        <v>509</v>
      </c>
      <c r="C18" s="142" t="s">
        <v>510</v>
      </c>
      <c r="D18" s="152">
        <v>15</v>
      </c>
      <c r="E18" s="152">
        <v>1</v>
      </c>
      <c r="F18" s="152">
        <v>15</v>
      </c>
      <c r="G18" s="152"/>
      <c r="H18" s="152">
        <f t="shared" si="1"/>
        <v>15</v>
      </c>
    </row>
    <row r="19" spans="1:8" s="133" customFormat="1" ht="15.75">
      <c r="A19" s="154">
        <v>16</v>
      </c>
      <c r="B19" s="244" t="s">
        <v>511</v>
      </c>
      <c r="C19" s="244" t="s">
        <v>512</v>
      </c>
      <c r="D19" s="245">
        <v>50</v>
      </c>
      <c r="E19" s="245">
        <v>1</v>
      </c>
      <c r="F19" s="245"/>
      <c r="G19" s="245">
        <v>50</v>
      </c>
      <c r="H19" s="245">
        <f t="shared" si="0"/>
        <v>50</v>
      </c>
    </row>
    <row r="20" spans="1:8" s="133" customFormat="1" ht="27.75">
      <c r="A20" s="154">
        <v>17</v>
      </c>
      <c r="B20" s="244" t="s">
        <v>513</v>
      </c>
      <c r="C20" s="244" t="s">
        <v>514</v>
      </c>
      <c r="D20" s="245">
        <v>68</v>
      </c>
      <c r="E20" s="245">
        <v>1</v>
      </c>
      <c r="F20" s="245"/>
      <c r="G20" s="245">
        <v>68</v>
      </c>
      <c r="H20" s="245">
        <f t="shared" si="0"/>
        <v>68</v>
      </c>
    </row>
    <row r="21" spans="1:8" s="133" customFormat="1" ht="27.75">
      <c r="A21" s="154">
        <v>18</v>
      </c>
      <c r="B21" s="244" t="s">
        <v>515</v>
      </c>
      <c r="C21" s="244" t="s">
        <v>514</v>
      </c>
      <c r="D21" s="245">
        <v>41</v>
      </c>
      <c r="E21" s="245">
        <v>1</v>
      </c>
      <c r="F21" s="245"/>
      <c r="G21" s="245">
        <v>41</v>
      </c>
      <c r="H21" s="245">
        <f t="shared" si="0"/>
        <v>41</v>
      </c>
    </row>
    <row r="22" spans="1:8" s="133" customFormat="1" ht="27.75">
      <c r="A22" s="154">
        <v>19</v>
      </c>
      <c r="B22" s="244" t="s">
        <v>516</v>
      </c>
      <c r="C22" s="244" t="s">
        <v>514</v>
      </c>
      <c r="D22" s="245">
        <v>3.52</v>
      </c>
      <c r="E22" s="245">
        <v>1</v>
      </c>
      <c r="F22" s="245"/>
      <c r="G22" s="245">
        <v>4</v>
      </c>
      <c r="H22" s="245">
        <f t="shared" si="0"/>
        <v>4</v>
      </c>
    </row>
    <row r="23" spans="1:8" s="133" customFormat="1" ht="27.75">
      <c r="A23" s="154">
        <v>20</v>
      </c>
      <c r="B23" s="244" t="s">
        <v>517</v>
      </c>
      <c r="C23" s="244" t="s">
        <v>514</v>
      </c>
      <c r="D23" s="245">
        <v>3.64</v>
      </c>
      <c r="E23" s="245">
        <v>1</v>
      </c>
      <c r="F23" s="245"/>
      <c r="G23" s="245">
        <v>4</v>
      </c>
      <c r="H23" s="245">
        <f t="shared" si="0"/>
        <v>4</v>
      </c>
    </row>
    <row r="24" spans="1:8" s="133" customFormat="1" ht="15.75">
      <c r="A24" s="154">
        <v>21</v>
      </c>
      <c r="B24" s="244" t="s">
        <v>518</v>
      </c>
      <c r="C24" s="244" t="s">
        <v>514</v>
      </c>
      <c r="D24" s="245">
        <v>4</v>
      </c>
      <c r="E24" s="245">
        <v>1</v>
      </c>
      <c r="F24" s="245"/>
      <c r="G24" s="245">
        <v>4</v>
      </c>
      <c r="H24" s="245">
        <f t="shared" si="0"/>
        <v>4</v>
      </c>
    </row>
    <row r="25" spans="1:8" s="133" customFormat="1" ht="15.75">
      <c r="A25" s="154">
        <v>22</v>
      </c>
      <c r="B25" s="244" t="s">
        <v>519</v>
      </c>
      <c r="C25" s="244" t="s">
        <v>514</v>
      </c>
      <c r="D25" s="245">
        <v>4</v>
      </c>
      <c r="E25" s="245">
        <v>1</v>
      </c>
      <c r="F25" s="245"/>
      <c r="G25" s="245">
        <v>4</v>
      </c>
      <c r="H25" s="245">
        <f t="shared" si="0"/>
        <v>4</v>
      </c>
    </row>
    <row r="26" spans="1:8" s="133" customFormat="1" ht="27.75">
      <c r="A26" s="154">
        <v>23</v>
      </c>
      <c r="B26" s="244" t="s">
        <v>520</v>
      </c>
      <c r="C26" s="244" t="s">
        <v>514</v>
      </c>
      <c r="D26" s="245">
        <v>3.6</v>
      </c>
      <c r="E26" s="245">
        <v>1</v>
      </c>
      <c r="F26" s="245"/>
      <c r="G26" s="245">
        <v>4</v>
      </c>
      <c r="H26" s="245">
        <f t="shared" si="0"/>
        <v>4</v>
      </c>
    </row>
    <row r="27" spans="1:8" s="133" customFormat="1" ht="27.75">
      <c r="A27" s="154">
        <v>24</v>
      </c>
      <c r="B27" s="244" t="s">
        <v>521</v>
      </c>
      <c r="C27" s="244" t="s">
        <v>522</v>
      </c>
      <c r="D27" s="245">
        <v>2</v>
      </c>
      <c r="E27" s="245">
        <v>1</v>
      </c>
      <c r="F27" s="245"/>
      <c r="G27" s="245">
        <v>2</v>
      </c>
      <c r="H27" s="245">
        <f t="shared" si="0"/>
        <v>2</v>
      </c>
    </row>
    <row r="28" spans="1:8" s="133" customFormat="1" ht="42">
      <c r="A28" s="154">
        <v>25</v>
      </c>
      <c r="B28" s="244" t="s">
        <v>523</v>
      </c>
      <c r="C28" s="244" t="s">
        <v>524</v>
      </c>
      <c r="D28" s="245">
        <v>2</v>
      </c>
      <c r="E28" s="245">
        <v>1</v>
      </c>
      <c r="F28" s="245"/>
      <c r="G28" s="245">
        <v>2</v>
      </c>
      <c r="H28" s="245">
        <f t="shared" si="0"/>
        <v>2</v>
      </c>
    </row>
    <row r="29" spans="1:8" s="133" customFormat="1" ht="42">
      <c r="A29" s="154">
        <v>26</v>
      </c>
      <c r="B29" s="244" t="s">
        <v>525</v>
      </c>
      <c r="C29" s="244" t="s">
        <v>524</v>
      </c>
      <c r="D29" s="245">
        <v>3</v>
      </c>
      <c r="E29" s="245">
        <v>1</v>
      </c>
      <c r="F29" s="245"/>
      <c r="G29" s="245">
        <v>3</v>
      </c>
      <c r="H29" s="245">
        <f t="shared" si="0"/>
        <v>3</v>
      </c>
    </row>
    <row r="30" spans="1:8" s="133" customFormat="1" ht="42">
      <c r="A30" s="154">
        <v>27</v>
      </c>
      <c r="B30" s="244" t="s">
        <v>526</v>
      </c>
      <c r="C30" s="244" t="s">
        <v>524</v>
      </c>
      <c r="D30" s="245">
        <v>2</v>
      </c>
      <c r="E30" s="245">
        <v>1</v>
      </c>
      <c r="F30" s="245"/>
      <c r="G30" s="245">
        <v>2</v>
      </c>
      <c r="H30" s="245">
        <f t="shared" si="0"/>
        <v>2</v>
      </c>
    </row>
    <row r="31" spans="1:8" s="133" customFormat="1" ht="42">
      <c r="A31" s="154">
        <v>28</v>
      </c>
      <c r="B31" s="244" t="s">
        <v>527</v>
      </c>
      <c r="C31" s="244" t="s">
        <v>524</v>
      </c>
      <c r="D31" s="245">
        <v>27</v>
      </c>
      <c r="E31" s="245">
        <v>1</v>
      </c>
      <c r="F31" s="245"/>
      <c r="G31" s="245">
        <v>27</v>
      </c>
      <c r="H31" s="245">
        <f t="shared" si="0"/>
        <v>27</v>
      </c>
    </row>
    <row r="32" spans="1:8" s="133" customFormat="1" ht="42">
      <c r="A32" s="154">
        <v>29</v>
      </c>
      <c r="B32" s="244" t="s">
        <v>528</v>
      </c>
      <c r="C32" s="244" t="s">
        <v>524</v>
      </c>
      <c r="D32" s="245">
        <v>6</v>
      </c>
      <c r="E32" s="245">
        <v>4</v>
      </c>
      <c r="F32" s="245"/>
      <c r="G32" s="245">
        <v>24</v>
      </c>
      <c r="H32" s="245">
        <f t="shared" si="0"/>
        <v>24</v>
      </c>
    </row>
    <row r="33" spans="1:8" s="133" customFormat="1" ht="27.75">
      <c r="A33" s="154">
        <v>30</v>
      </c>
      <c r="B33" s="244" t="s">
        <v>529</v>
      </c>
      <c r="C33" s="244" t="s">
        <v>514</v>
      </c>
      <c r="D33" s="245">
        <v>2</v>
      </c>
      <c r="E33" s="245">
        <v>1</v>
      </c>
      <c r="F33" s="245"/>
      <c r="G33" s="245">
        <v>2</v>
      </c>
      <c r="H33" s="245">
        <f t="shared" si="0"/>
        <v>2</v>
      </c>
    </row>
    <row r="34" spans="1:8" s="133" customFormat="1" ht="83.25">
      <c r="A34" s="154">
        <v>31</v>
      </c>
      <c r="B34" s="244" t="s">
        <v>530</v>
      </c>
      <c r="C34" s="244" t="s">
        <v>531</v>
      </c>
      <c r="D34" s="245">
        <v>380</v>
      </c>
      <c r="E34" s="245" t="s">
        <v>532</v>
      </c>
      <c r="F34" s="245">
        <v>380</v>
      </c>
      <c r="G34" s="245"/>
      <c r="H34" s="245">
        <f t="shared" si="0"/>
        <v>380</v>
      </c>
    </row>
    <row r="35" spans="1:8" s="133" customFormat="1" ht="42">
      <c r="A35" s="154">
        <v>32</v>
      </c>
      <c r="B35" s="244" t="s">
        <v>533</v>
      </c>
      <c r="C35" s="244" t="s">
        <v>534</v>
      </c>
      <c r="D35" s="245">
        <v>40</v>
      </c>
      <c r="E35" s="245" t="s">
        <v>532</v>
      </c>
      <c r="F35" s="245">
        <v>40</v>
      </c>
      <c r="G35" s="245"/>
      <c r="H35" s="245">
        <f t="shared" si="0"/>
        <v>40</v>
      </c>
    </row>
    <row r="36" spans="1:8" s="133" customFormat="1" ht="69">
      <c r="A36" s="154">
        <v>33</v>
      </c>
      <c r="B36" s="244" t="s">
        <v>535</v>
      </c>
      <c r="C36" s="244" t="s">
        <v>536</v>
      </c>
      <c r="D36" s="245">
        <v>36</v>
      </c>
      <c r="E36" s="245" t="s">
        <v>532</v>
      </c>
      <c r="F36" s="245">
        <v>36</v>
      </c>
      <c r="G36" s="245"/>
      <c r="H36" s="245">
        <f t="shared" si="0"/>
        <v>36</v>
      </c>
    </row>
    <row r="37" spans="1:8" s="133" customFormat="1" ht="69">
      <c r="A37" s="154">
        <v>34</v>
      </c>
      <c r="B37" s="244" t="s">
        <v>537</v>
      </c>
      <c r="C37" s="244" t="s">
        <v>538</v>
      </c>
      <c r="D37" s="245">
        <v>30</v>
      </c>
      <c r="E37" s="245" t="s">
        <v>532</v>
      </c>
      <c r="F37" s="245">
        <v>30</v>
      </c>
      <c r="G37" s="245"/>
      <c r="H37" s="245">
        <f t="shared" si="0"/>
        <v>30</v>
      </c>
    </row>
    <row r="38" spans="1:8" s="133" customFormat="1" ht="42">
      <c r="A38" s="154">
        <v>35</v>
      </c>
      <c r="B38" s="244" t="s">
        <v>539</v>
      </c>
      <c r="C38" s="244" t="s">
        <v>540</v>
      </c>
      <c r="D38" s="245">
        <v>24</v>
      </c>
      <c r="E38" s="245" t="s">
        <v>532</v>
      </c>
      <c r="F38" s="245">
        <v>24</v>
      </c>
      <c r="G38" s="245"/>
      <c r="H38" s="245">
        <f t="shared" si="0"/>
        <v>24</v>
      </c>
    </row>
    <row r="39" spans="1:8" s="133" customFormat="1" ht="42">
      <c r="A39" s="154">
        <v>36</v>
      </c>
      <c r="B39" s="244" t="s">
        <v>541</v>
      </c>
      <c r="C39" s="244" t="s">
        <v>542</v>
      </c>
      <c r="D39" s="245">
        <v>23</v>
      </c>
      <c r="E39" s="245" t="s">
        <v>532</v>
      </c>
      <c r="F39" s="245">
        <v>23</v>
      </c>
      <c r="G39" s="245"/>
      <c r="H39" s="245">
        <f t="shared" si="0"/>
        <v>23</v>
      </c>
    </row>
    <row r="40" spans="1:8" s="133" customFormat="1" ht="83.25">
      <c r="A40" s="154">
        <v>37</v>
      </c>
      <c r="B40" s="244" t="s">
        <v>543</v>
      </c>
      <c r="C40" s="244" t="s">
        <v>544</v>
      </c>
      <c r="D40" s="245">
        <v>25</v>
      </c>
      <c r="E40" s="245" t="s">
        <v>532</v>
      </c>
      <c r="F40" s="245">
        <v>25</v>
      </c>
      <c r="G40" s="245"/>
      <c r="H40" s="245">
        <f t="shared" si="0"/>
        <v>25</v>
      </c>
    </row>
    <row r="41" spans="1:8" s="133" customFormat="1" ht="111">
      <c r="A41" s="154">
        <v>38</v>
      </c>
      <c r="B41" s="244" t="s">
        <v>545</v>
      </c>
      <c r="C41" s="244" t="s">
        <v>546</v>
      </c>
      <c r="D41" s="245">
        <v>150</v>
      </c>
      <c r="E41" s="245" t="s">
        <v>532</v>
      </c>
      <c r="F41" s="245">
        <v>150</v>
      </c>
      <c r="G41" s="245"/>
      <c r="H41" s="245">
        <f t="shared" si="0"/>
        <v>150</v>
      </c>
    </row>
    <row r="42" spans="1:8" s="133" customFormat="1" ht="42">
      <c r="A42" s="154">
        <v>39</v>
      </c>
      <c r="B42" s="244" t="s">
        <v>547</v>
      </c>
      <c r="C42" s="244" t="s">
        <v>548</v>
      </c>
      <c r="D42" s="245">
        <v>50</v>
      </c>
      <c r="E42" s="245">
        <v>4</v>
      </c>
      <c r="F42" s="245">
        <v>180</v>
      </c>
      <c r="G42" s="245">
        <v>20</v>
      </c>
      <c r="H42" s="245">
        <f>F42+G42</f>
        <v>200</v>
      </c>
    </row>
    <row r="43" spans="1:8" s="133" customFormat="1" ht="15.75">
      <c r="A43" s="154">
        <v>40</v>
      </c>
      <c r="B43" s="244" t="s">
        <v>549</v>
      </c>
      <c r="C43" s="244" t="s">
        <v>550</v>
      </c>
      <c r="D43" s="245">
        <v>100</v>
      </c>
      <c r="E43" s="245">
        <v>1</v>
      </c>
      <c r="F43" s="245">
        <v>100</v>
      </c>
      <c r="G43" s="245"/>
      <c r="H43" s="245">
        <f>F43+G43</f>
        <v>100</v>
      </c>
    </row>
    <row r="44" spans="1:8" s="133" customFormat="1" ht="27.75">
      <c r="A44" s="154">
        <v>41</v>
      </c>
      <c r="B44" s="244" t="s">
        <v>551</v>
      </c>
      <c r="C44" s="244" t="s">
        <v>552</v>
      </c>
      <c r="D44" s="245">
        <v>1</v>
      </c>
      <c r="E44" s="245">
        <v>50</v>
      </c>
      <c r="F44" s="245">
        <v>50</v>
      </c>
      <c r="G44" s="245"/>
      <c r="H44" s="245">
        <f>F44+G44</f>
        <v>50</v>
      </c>
    </row>
    <row r="45" spans="1:8" s="133" customFormat="1" ht="15.75">
      <c r="A45" s="154">
        <v>42</v>
      </c>
      <c r="B45" s="142"/>
      <c r="C45" s="142"/>
      <c r="D45" s="152"/>
      <c r="E45" s="152"/>
      <c r="F45" s="152"/>
      <c r="G45" s="152"/>
      <c r="H45" s="152">
        <f aca="true" t="shared" si="2" ref="H45:H53">F45+G45</f>
        <v>0</v>
      </c>
    </row>
    <row r="46" spans="1:8" s="133" customFormat="1" ht="15.75">
      <c r="A46" s="154">
        <v>43</v>
      </c>
      <c r="B46" s="142"/>
      <c r="C46" s="142"/>
      <c r="D46" s="152"/>
      <c r="E46" s="152"/>
      <c r="F46" s="152"/>
      <c r="G46" s="152"/>
      <c r="H46" s="152">
        <f t="shared" si="2"/>
        <v>0</v>
      </c>
    </row>
    <row r="47" spans="1:8" s="133" customFormat="1" ht="15.75">
      <c r="A47" s="154">
        <v>44</v>
      </c>
      <c r="B47" s="142"/>
      <c r="C47" s="142"/>
      <c r="D47" s="152"/>
      <c r="E47" s="152"/>
      <c r="F47" s="152"/>
      <c r="G47" s="152"/>
      <c r="H47" s="152">
        <f t="shared" si="2"/>
        <v>0</v>
      </c>
    </row>
    <row r="48" spans="1:8" s="133" customFormat="1" ht="15.75">
      <c r="A48" s="154">
        <v>45</v>
      </c>
      <c r="B48" s="142"/>
      <c r="C48" s="142"/>
      <c r="D48" s="152"/>
      <c r="E48" s="152"/>
      <c r="F48" s="152"/>
      <c r="G48" s="152"/>
      <c r="H48" s="152">
        <f t="shared" si="2"/>
        <v>0</v>
      </c>
    </row>
    <row r="49" spans="1:8" s="133" customFormat="1" ht="15.75">
      <c r="A49" s="154">
        <v>46</v>
      </c>
      <c r="B49" s="142"/>
      <c r="C49" s="142"/>
      <c r="D49" s="152"/>
      <c r="E49" s="152"/>
      <c r="F49" s="152"/>
      <c r="G49" s="152"/>
      <c r="H49" s="152">
        <f t="shared" si="2"/>
        <v>0</v>
      </c>
    </row>
    <row r="50" spans="1:8" s="133" customFormat="1" ht="15.75">
      <c r="A50" s="154">
        <v>47</v>
      </c>
      <c r="B50" s="142"/>
      <c r="C50" s="142"/>
      <c r="D50" s="152"/>
      <c r="E50" s="152"/>
      <c r="F50" s="152"/>
      <c r="G50" s="152"/>
      <c r="H50" s="152">
        <f t="shared" si="2"/>
        <v>0</v>
      </c>
    </row>
    <row r="51" spans="1:8" s="133" customFormat="1" ht="15.75">
      <c r="A51" s="154">
        <v>48</v>
      </c>
      <c r="B51" s="142"/>
      <c r="C51" s="142"/>
      <c r="D51" s="152"/>
      <c r="E51" s="152"/>
      <c r="F51" s="152"/>
      <c r="G51" s="152"/>
      <c r="H51" s="152">
        <f t="shared" si="2"/>
        <v>0</v>
      </c>
    </row>
    <row r="52" spans="1:8" s="133" customFormat="1" ht="15.75">
      <c r="A52" s="154">
        <v>49</v>
      </c>
      <c r="B52" s="142"/>
      <c r="C52" s="142"/>
      <c r="D52" s="152"/>
      <c r="E52" s="152"/>
      <c r="F52" s="152"/>
      <c r="G52" s="152"/>
      <c r="H52" s="152">
        <f t="shared" si="2"/>
        <v>0</v>
      </c>
    </row>
    <row r="53" spans="1:8" s="133" customFormat="1" ht="15.75">
      <c r="A53" s="154">
        <v>50</v>
      </c>
      <c r="B53" s="142"/>
      <c r="C53" s="142"/>
      <c r="D53" s="152"/>
      <c r="E53" s="152"/>
      <c r="F53" s="152"/>
      <c r="G53" s="152"/>
      <c r="H53" s="152">
        <f t="shared" si="2"/>
        <v>0</v>
      </c>
    </row>
    <row r="54" spans="1:11" ht="27.75" customHeight="1">
      <c r="A54" s="328" t="s">
        <v>172</v>
      </c>
      <c r="B54" s="329"/>
      <c r="C54" s="99"/>
      <c r="D54" s="134"/>
      <c r="E54" s="134"/>
      <c r="F54" s="122">
        <f>SUM(F4:F53)</f>
        <v>1232</v>
      </c>
      <c r="G54" s="122">
        <f>SUM(G4:G53)</f>
        <v>281</v>
      </c>
      <c r="H54" s="122">
        <f>SUM(H4:H53)</f>
        <v>1513</v>
      </c>
      <c r="I54" s="218"/>
      <c r="J54" s="219"/>
      <c r="K54" s="182"/>
    </row>
    <row r="55" spans="1:10" ht="15.75">
      <c r="A55" s="116" t="s">
        <v>173</v>
      </c>
      <c r="I55" s="217"/>
      <c r="J55" s="183"/>
    </row>
  </sheetData>
  <sheetProtection/>
  <mergeCells count="1">
    <mergeCell ref="A54:B5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96"/>
  <sheetViews>
    <sheetView zoomScalePageLayoutView="0" workbookViewId="0" topLeftCell="A1">
      <selection activeCell="C6" sqref="C6"/>
    </sheetView>
  </sheetViews>
  <sheetFormatPr defaultColWidth="9.00390625" defaultRowHeight="16.5"/>
  <cols>
    <col min="1" max="1" width="40.00390625" style="80" customWidth="1"/>
    <col min="2" max="2" width="3.875" style="80" customWidth="1"/>
    <col min="3" max="5" width="17.875" style="80" customWidth="1"/>
    <col min="6" max="6" width="17.125" style="80" customWidth="1"/>
    <col min="7" max="7" width="11.625" style="80" hidden="1" customWidth="1"/>
    <col min="8" max="8" width="12.125" style="80" customWidth="1"/>
    <col min="9" max="16384" width="8.875" style="80" customWidth="1"/>
  </cols>
  <sheetData>
    <row r="1" spans="1:7" ht="21" customHeight="1">
      <c r="A1" s="281" t="s">
        <v>554</v>
      </c>
      <c r="B1" s="282"/>
      <c r="C1" s="282"/>
      <c r="D1" s="282"/>
      <c r="E1" s="282"/>
      <c r="F1" s="282"/>
      <c r="G1" s="282"/>
    </row>
    <row r="2" spans="1:7" ht="21" customHeight="1">
      <c r="A2" s="281" t="s">
        <v>576</v>
      </c>
      <c r="B2" s="281"/>
      <c r="C2" s="281"/>
      <c r="D2" s="281"/>
      <c r="E2" s="281"/>
      <c r="F2" s="281"/>
      <c r="G2" s="281"/>
    </row>
    <row r="3" spans="1:7" ht="21" customHeight="1">
      <c r="A3" s="81"/>
      <c r="B3" s="81"/>
      <c r="C3" s="283" t="s">
        <v>565</v>
      </c>
      <c r="D3" s="283"/>
      <c r="E3" s="82"/>
      <c r="F3" s="83" t="s">
        <v>50</v>
      </c>
      <c r="G3" s="79"/>
    </row>
    <row r="4" spans="1:7" ht="21" customHeight="1">
      <c r="A4" s="81"/>
      <c r="B4" s="81"/>
      <c r="C4" s="84"/>
      <c r="D4" s="84"/>
      <c r="E4" s="85" t="s">
        <v>280</v>
      </c>
      <c r="F4" s="83"/>
      <c r="G4" s="79"/>
    </row>
    <row r="5" spans="1:7" ht="36" customHeight="1">
      <c r="A5" s="86" t="s">
        <v>51</v>
      </c>
      <c r="B5" s="87" t="s">
        <v>52</v>
      </c>
      <c r="C5" s="88" t="s">
        <v>53</v>
      </c>
      <c r="D5" s="89" t="s">
        <v>54</v>
      </c>
      <c r="E5" s="90" t="s">
        <v>55</v>
      </c>
      <c r="F5" s="91" t="s">
        <v>56</v>
      </c>
      <c r="G5" s="92" t="s">
        <v>57</v>
      </c>
    </row>
    <row r="6" spans="1:8" ht="20.25" customHeight="1">
      <c r="A6" s="93" t="s">
        <v>58</v>
      </c>
      <c r="B6" s="94"/>
      <c r="C6" s="185">
        <f>SUM(C7:C16)</f>
        <v>0</v>
      </c>
      <c r="D6" s="185">
        <f>SUM(D7:D16)</f>
        <v>0</v>
      </c>
      <c r="E6" s="185">
        <f>SUM(E7:E16)</f>
        <v>0</v>
      </c>
      <c r="F6" s="95" t="s">
        <v>59</v>
      </c>
      <c r="G6" s="96" t="s">
        <v>60</v>
      </c>
      <c r="H6" s="157"/>
    </row>
    <row r="7" spans="1:7" ht="24" customHeight="1">
      <c r="A7" s="97" t="s">
        <v>61</v>
      </c>
      <c r="B7" s="98" t="s">
        <v>62</v>
      </c>
      <c r="C7" s="188"/>
      <c r="D7" s="188"/>
      <c r="E7" s="140">
        <f aca="true" t="shared" si="0" ref="E7:E16">C7+D7</f>
        <v>0</v>
      </c>
      <c r="F7" s="99"/>
      <c r="G7" s="100"/>
    </row>
    <row r="8" spans="1:7" ht="20.25" customHeight="1">
      <c r="A8" s="101" t="s">
        <v>63</v>
      </c>
      <c r="B8" s="98" t="s">
        <v>64</v>
      </c>
      <c r="C8" s="188"/>
      <c r="D8" s="188"/>
      <c r="E8" s="140">
        <f t="shared" si="0"/>
        <v>0</v>
      </c>
      <c r="F8" s="99"/>
      <c r="G8" s="100"/>
    </row>
    <row r="9" spans="1:7" ht="19.5">
      <c r="A9" s="101" t="s">
        <v>255</v>
      </c>
      <c r="B9" s="98" t="s">
        <v>64</v>
      </c>
      <c r="C9" s="188"/>
      <c r="D9" s="188"/>
      <c r="E9" s="140">
        <f t="shared" si="0"/>
        <v>0</v>
      </c>
      <c r="F9" s="99"/>
      <c r="G9" s="99"/>
    </row>
    <row r="10" spans="1:7" ht="19.5">
      <c r="A10" s="101" t="s">
        <v>65</v>
      </c>
      <c r="B10" s="98" t="s">
        <v>64</v>
      </c>
      <c r="C10" s="188"/>
      <c r="D10" s="188"/>
      <c r="E10" s="140">
        <f t="shared" si="0"/>
        <v>0</v>
      </c>
      <c r="F10" s="99"/>
      <c r="G10" s="99"/>
    </row>
    <row r="11" spans="1:7" ht="19.5">
      <c r="A11" s="101" t="s">
        <v>66</v>
      </c>
      <c r="B11" s="98" t="s">
        <v>64</v>
      </c>
      <c r="C11" s="188"/>
      <c r="D11" s="188"/>
      <c r="E11" s="140">
        <f t="shared" si="0"/>
        <v>0</v>
      </c>
      <c r="F11" s="99"/>
      <c r="G11" s="99"/>
    </row>
    <row r="12" spans="1:7" ht="19.5">
      <c r="A12" s="101" t="s">
        <v>67</v>
      </c>
      <c r="B12" s="98" t="s">
        <v>64</v>
      </c>
      <c r="C12" s="188"/>
      <c r="D12" s="188"/>
      <c r="E12" s="140">
        <f t="shared" si="0"/>
        <v>0</v>
      </c>
      <c r="F12" s="99"/>
      <c r="G12" s="99"/>
    </row>
    <row r="13" spans="1:7" ht="19.5" customHeight="1">
      <c r="A13" s="97" t="s">
        <v>253</v>
      </c>
      <c r="B13" s="98" t="s">
        <v>64</v>
      </c>
      <c r="C13" s="188"/>
      <c r="D13" s="188"/>
      <c r="E13" s="140">
        <f t="shared" si="0"/>
        <v>0</v>
      </c>
      <c r="F13" s="99"/>
      <c r="G13" s="99"/>
    </row>
    <row r="14" spans="1:7" ht="20.25" customHeight="1">
      <c r="A14" s="101" t="s">
        <v>68</v>
      </c>
      <c r="B14" s="98" t="s">
        <v>64</v>
      </c>
      <c r="C14" s="188"/>
      <c r="D14" s="188"/>
      <c r="E14" s="140">
        <f t="shared" si="0"/>
        <v>0</v>
      </c>
      <c r="F14" s="99"/>
      <c r="G14" s="99"/>
    </row>
    <row r="15" spans="1:7" ht="20.25" customHeight="1">
      <c r="A15" s="102" t="s">
        <v>254</v>
      </c>
      <c r="B15" s="98" t="s">
        <v>64</v>
      </c>
      <c r="C15" s="188"/>
      <c r="D15" s="188"/>
      <c r="E15" s="140">
        <f t="shared" si="0"/>
        <v>0</v>
      </c>
      <c r="F15" s="99"/>
      <c r="G15" s="99"/>
    </row>
    <row r="16" spans="1:8" ht="20.25" customHeight="1">
      <c r="A16" s="104" t="s">
        <v>70</v>
      </c>
      <c r="B16" s="99"/>
      <c r="C16" s="188"/>
      <c r="D16" s="188"/>
      <c r="E16" s="140">
        <f t="shared" si="0"/>
        <v>0</v>
      </c>
      <c r="F16" s="99"/>
      <c r="G16" s="99"/>
      <c r="H16" s="105"/>
    </row>
    <row r="17" spans="1:8" ht="20.25" customHeight="1">
      <c r="A17" s="93" t="s">
        <v>71</v>
      </c>
      <c r="B17" s="94"/>
      <c r="C17" s="140">
        <f>SUM(C18,C71)</f>
        <v>0</v>
      </c>
      <c r="D17" s="140">
        <f>SUM(D18,D71)</f>
        <v>0</v>
      </c>
      <c r="E17" s="140">
        <f>SUM(E18,E71)</f>
        <v>0</v>
      </c>
      <c r="F17" s="95" t="s">
        <v>72</v>
      </c>
      <c r="G17" s="96" t="s">
        <v>69</v>
      </c>
      <c r="H17" s="105"/>
    </row>
    <row r="18" spans="1:8" ht="20.25" customHeight="1">
      <c r="A18" s="106" t="s">
        <v>73</v>
      </c>
      <c r="B18" s="94"/>
      <c r="C18" s="185">
        <f>SUM(C19:C70)</f>
        <v>0</v>
      </c>
      <c r="D18" s="185">
        <f>SUM(D19:D70)</f>
        <v>0</v>
      </c>
      <c r="E18" s="185">
        <f>SUM(E19:E70)</f>
        <v>0</v>
      </c>
      <c r="F18" s="95" t="s">
        <v>72</v>
      </c>
      <c r="G18" s="96"/>
      <c r="H18" s="105"/>
    </row>
    <row r="19" spans="1:8" ht="20.25" customHeight="1">
      <c r="A19" s="135" t="s">
        <v>228</v>
      </c>
      <c r="B19" s="156" t="s">
        <v>190</v>
      </c>
      <c r="C19" s="140"/>
      <c r="D19" s="140"/>
      <c r="E19" s="140">
        <f aca="true" t="shared" si="1" ref="E19:E70">C19+D19</f>
        <v>0</v>
      </c>
      <c r="F19" s="95"/>
      <c r="G19" s="96"/>
      <c r="H19" s="105"/>
    </row>
    <row r="20" spans="1:8" ht="20.25" customHeight="1">
      <c r="A20" s="135" t="s">
        <v>223</v>
      </c>
      <c r="B20" s="156" t="s">
        <v>190</v>
      </c>
      <c r="C20" s="140"/>
      <c r="D20" s="140"/>
      <c r="E20" s="140">
        <f t="shared" si="1"/>
        <v>0</v>
      </c>
      <c r="F20" s="95"/>
      <c r="G20" s="96"/>
      <c r="H20" s="105"/>
    </row>
    <row r="21" spans="1:8" ht="19.5" customHeight="1">
      <c r="A21" s="135" t="s">
        <v>229</v>
      </c>
      <c r="B21" s="156" t="s">
        <v>190</v>
      </c>
      <c r="C21" s="140"/>
      <c r="D21" s="140"/>
      <c r="E21" s="140">
        <f t="shared" si="1"/>
        <v>0</v>
      </c>
      <c r="F21" s="95"/>
      <c r="G21" s="96"/>
      <c r="H21" s="105"/>
    </row>
    <row r="22" spans="1:8" ht="20.25" customHeight="1">
      <c r="A22" s="135" t="s">
        <v>230</v>
      </c>
      <c r="B22" s="156" t="s">
        <v>190</v>
      </c>
      <c r="C22" s="140"/>
      <c r="D22" s="140"/>
      <c r="E22" s="140">
        <f t="shared" si="1"/>
        <v>0</v>
      </c>
      <c r="F22" s="95"/>
      <c r="G22" s="96"/>
      <c r="H22" s="105"/>
    </row>
    <row r="23" spans="1:8" ht="20.25" customHeight="1">
      <c r="A23" s="135" t="s">
        <v>231</v>
      </c>
      <c r="B23" s="156" t="s">
        <v>190</v>
      </c>
      <c r="C23" s="140"/>
      <c r="D23" s="140"/>
      <c r="E23" s="140">
        <f t="shared" si="1"/>
        <v>0</v>
      </c>
      <c r="F23" s="95"/>
      <c r="G23" s="96"/>
      <c r="H23" s="105"/>
    </row>
    <row r="24" spans="1:8" ht="20.25" customHeight="1">
      <c r="A24" s="135" t="s">
        <v>213</v>
      </c>
      <c r="B24" s="156" t="s">
        <v>190</v>
      </c>
      <c r="C24" s="140"/>
      <c r="D24" s="140"/>
      <c r="E24" s="140">
        <f t="shared" si="1"/>
        <v>0</v>
      </c>
      <c r="F24" s="95"/>
      <c r="G24" s="96"/>
      <c r="H24" s="105"/>
    </row>
    <row r="25" spans="1:8" ht="20.25" customHeight="1">
      <c r="A25" s="135" t="s">
        <v>232</v>
      </c>
      <c r="B25" s="156" t="s">
        <v>190</v>
      </c>
      <c r="C25" s="140"/>
      <c r="D25" s="140"/>
      <c r="E25" s="140">
        <f t="shared" si="1"/>
        <v>0</v>
      </c>
      <c r="F25" s="95"/>
      <c r="G25" s="96"/>
      <c r="H25" s="105"/>
    </row>
    <row r="26" spans="1:8" ht="20.25" customHeight="1">
      <c r="A26" s="135" t="s">
        <v>199</v>
      </c>
      <c r="B26" s="156" t="s">
        <v>190</v>
      </c>
      <c r="C26" s="140"/>
      <c r="D26" s="140"/>
      <c r="E26" s="140">
        <f t="shared" si="1"/>
        <v>0</v>
      </c>
      <c r="F26" s="95"/>
      <c r="G26" s="96"/>
      <c r="H26" s="105"/>
    </row>
    <row r="27" spans="1:8" ht="20.25" customHeight="1">
      <c r="A27" s="135" t="s">
        <v>200</v>
      </c>
      <c r="B27" s="156" t="s">
        <v>190</v>
      </c>
      <c r="C27" s="140"/>
      <c r="D27" s="140"/>
      <c r="E27" s="140">
        <f t="shared" si="1"/>
        <v>0</v>
      </c>
      <c r="F27" s="95"/>
      <c r="G27" s="96"/>
      <c r="H27" s="105"/>
    </row>
    <row r="28" spans="1:8" ht="20.25" customHeight="1">
      <c r="A28" s="135" t="s">
        <v>224</v>
      </c>
      <c r="B28" s="156" t="s">
        <v>190</v>
      </c>
      <c r="C28" s="140"/>
      <c r="D28" s="140"/>
      <c r="E28" s="140">
        <f t="shared" si="1"/>
        <v>0</v>
      </c>
      <c r="F28" s="95"/>
      <c r="G28" s="96"/>
      <c r="H28" s="105"/>
    </row>
    <row r="29" spans="1:8" ht="20.25" customHeight="1">
      <c r="A29" s="135" t="s">
        <v>225</v>
      </c>
      <c r="B29" s="156" t="s">
        <v>190</v>
      </c>
      <c r="C29" s="140"/>
      <c r="D29" s="140"/>
      <c r="E29" s="140">
        <f t="shared" si="1"/>
        <v>0</v>
      </c>
      <c r="F29" s="95"/>
      <c r="G29" s="96"/>
      <c r="H29" s="105"/>
    </row>
    <row r="30" spans="1:8" ht="20.25" customHeight="1">
      <c r="A30" s="135" t="s">
        <v>233</v>
      </c>
      <c r="B30" s="156" t="s">
        <v>36</v>
      </c>
      <c r="C30" s="140"/>
      <c r="D30" s="140"/>
      <c r="E30" s="140">
        <f t="shared" si="1"/>
        <v>0</v>
      </c>
      <c r="F30" s="95"/>
      <c r="G30" s="96"/>
      <c r="H30" s="105"/>
    </row>
    <row r="31" spans="1:8" ht="20.25" customHeight="1">
      <c r="A31" s="135" t="s">
        <v>226</v>
      </c>
      <c r="B31" s="156" t="s">
        <v>36</v>
      </c>
      <c r="C31" s="140"/>
      <c r="D31" s="140"/>
      <c r="E31" s="140">
        <f t="shared" si="1"/>
        <v>0</v>
      </c>
      <c r="F31" s="95"/>
      <c r="G31" s="96"/>
      <c r="H31" s="105"/>
    </row>
    <row r="32" spans="1:8" ht="20.25" customHeight="1">
      <c r="A32" s="135" t="s">
        <v>234</v>
      </c>
      <c r="B32" s="156" t="s">
        <v>36</v>
      </c>
      <c r="C32" s="140"/>
      <c r="D32" s="140"/>
      <c r="E32" s="140">
        <f t="shared" si="1"/>
        <v>0</v>
      </c>
      <c r="F32" s="95"/>
      <c r="G32" s="96"/>
      <c r="H32" s="105"/>
    </row>
    <row r="33" spans="1:8" ht="20.25" customHeight="1">
      <c r="A33" s="135" t="s">
        <v>175</v>
      </c>
      <c r="B33" s="156" t="s">
        <v>36</v>
      </c>
      <c r="C33" s="140"/>
      <c r="D33" s="140"/>
      <c r="E33" s="140">
        <f t="shared" si="1"/>
        <v>0</v>
      </c>
      <c r="F33" s="95"/>
      <c r="G33" s="96"/>
      <c r="H33" s="105"/>
    </row>
    <row r="34" spans="1:8" ht="20.25" customHeight="1">
      <c r="A34" s="135" t="s">
        <v>176</v>
      </c>
      <c r="B34" s="156" t="s">
        <v>36</v>
      </c>
      <c r="C34" s="140"/>
      <c r="D34" s="140"/>
      <c r="E34" s="140">
        <f t="shared" si="1"/>
        <v>0</v>
      </c>
      <c r="F34" s="95"/>
      <c r="G34" s="96"/>
      <c r="H34" s="105"/>
    </row>
    <row r="35" spans="1:8" ht="20.25" customHeight="1">
      <c r="A35" s="135" t="s">
        <v>227</v>
      </c>
      <c r="B35" s="156" t="s">
        <v>36</v>
      </c>
      <c r="C35" s="140"/>
      <c r="D35" s="140"/>
      <c r="E35" s="140">
        <f t="shared" si="1"/>
        <v>0</v>
      </c>
      <c r="F35" s="95"/>
      <c r="G35" s="96"/>
      <c r="H35" s="105"/>
    </row>
    <row r="36" spans="1:8" ht="20.25" customHeight="1">
      <c r="A36" s="135" t="s">
        <v>203</v>
      </c>
      <c r="B36" s="156" t="s">
        <v>36</v>
      </c>
      <c r="C36" s="140"/>
      <c r="D36" s="140"/>
      <c r="E36" s="140">
        <f t="shared" si="1"/>
        <v>0</v>
      </c>
      <c r="F36" s="95"/>
      <c r="G36" s="96"/>
      <c r="H36" s="105"/>
    </row>
    <row r="37" spans="1:8" ht="20.25" customHeight="1">
      <c r="A37" s="135" t="s">
        <v>204</v>
      </c>
      <c r="B37" s="156" t="s">
        <v>36</v>
      </c>
      <c r="C37" s="140"/>
      <c r="D37" s="140"/>
      <c r="E37" s="140">
        <f t="shared" si="1"/>
        <v>0</v>
      </c>
      <c r="F37" s="95"/>
      <c r="G37" s="96"/>
      <c r="H37" s="105"/>
    </row>
    <row r="38" spans="1:8" ht="20.25" customHeight="1">
      <c r="A38" s="135" t="s">
        <v>177</v>
      </c>
      <c r="B38" s="156" t="s">
        <v>36</v>
      </c>
      <c r="C38" s="140"/>
      <c r="D38" s="140"/>
      <c r="E38" s="140">
        <f t="shared" si="1"/>
        <v>0</v>
      </c>
      <c r="F38" s="95"/>
      <c r="G38" s="96"/>
      <c r="H38" s="105"/>
    </row>
    <row r="39" spans="1:8" ht="20.25" customHeight="1">
      <c r="A39" s="135" t="s">
        <v>178</v>
      </c>
      <c r="B39" s="156" t="s">
        <v>36</v>
      </c>
      <c r="C39" s="140"/>
      <c r="D39" s="140"/>
      <c r="E39" s="140">
        <f t="shared" si="1"/>
        <v>0</v>
      </c>
      <c r="F39" s="95"/>
      <c r="G39" s="96"/>
      <c r="H39" s="105"/>
    </row>
    <row r="40" spans="1:8" ht="20.25" customHeight="1">
      <c r="A40" s="135" t="s">
        <v>205</v>
      </c>
      <c r="B40" s="156" t="s">
        <v>36</v>
      </c>
      <c r="C40" s="140"/>
      <c r="D40" s="140"/>
      <c r="E40" s="140">
        <f t="shared" si="1"/>
        <v>0</v>
      </c>
      <c r="F40" s="95"/>
      <c r="G40" s="96"/>
      <c r="H40" s="105"/>
    </row>
    <row r="41" spans="1:8" ht="20.25" customHeight="1">
      <c r="A41" s="135" t="s">
        <v>202</v>
      </c>
      <c r="B41" s="156" t="s">
        <v>36</v>
      </c>
      <c r="C41" s="140"/>
      <c r="D41" s="140"/>
      <c r="E41" s="140">
        <f t="shared" si="1"/>
        <v>0</v>
      </c>
      <c r="F41" s="95"/>
      <c r="G41" s="96"/>
      <c r="H41" s="105"/>
    </row>
    <row r="42" spans="1:8" ht="20.25" customHeight="1">
      <c r="A42" s="135" t="s">
        <v>235</v>
      </c>
      <c r="B42" s="156" t="s">
        <v>36</v>
      </c>
      <c r="C42" s="140"/>
      <c r="D42" s="140"/>
      <c r="E42" s="140">
        <f t="shared" si="1"/>
        <v>0</v>
      </c>
      <c r="F42" s="95"/>
      <c r="G42" s="96"/>
      <c r="H42" s="105"/>
    </row>
    <row r="43" spans="1:8" ht="20.25" customHeight="1">
      <c r="A43" s="135" t="s">
        <v>236</v>
      </c>
      <c r="B43" s="156" t="s">
        <v>36</v>
      </c>
      <c r="C43" s="140"/>
      <c r="D43" s="140"/>
      <c r="E43" s="140">
        <f t="shared" si="1"/>
        <v>0</v>
      </c>
      <c r="F43" s="95"/>
      <c r="G43" s="96"/>
      <c r="H43" s="105"/>
    </row>
    <row r="44" spans="1:8" ht="20.25" customHeight="1">
      <c r="A44" s="135" t="s">
        <v>207</v>
      </c>
      <c r="B44" s="156" t="s">
        <v>36</v>
      </c>
      <c r="C44" s="140"/>
      <c r="D44" s="140"/>
      <c r="E44" s="140">
        <f t="shared" si="1"/>
        <v>0</v>
      </c>
      <c r="F44" s="95"/>
      <c r="G44" s="96"/>
      <c r="H44" s="105"/>
    </row>
    <row r="45" spans="1:8" ht="20.25" customHeight="1">
      <c r="A45" s="135" t="s">
        <v>208</v>
      </c>
      <c r="B45" s="156" t="s">
        <v>36</v>
      </c>
      <c r="C45" s="140"/>
      <c r="D45" s="140"/>
      <c r="E45" s="140">
        <f t="shared" si="1"/>
        <v>0</v>
      </c>
      <c r="F45" s="95"/>
      <c r="G45" s="96"/>
      <c r="H45" s="105"/>
    </row>
    <row r="46" spans="1:8" ht="20.25" customHeight="1">
      <c r="A46" s="135" t="s">
        <v>209</v>
      </c>
      <c r="B46" s="156" t="s">
        <v>36</v>
      </c>
      <c r="C46" s="140"/>
      <c r="D46" s="140"/>
      <c r="E46" s="140">
        <f t="shared" si="1"/>
        <v>0</v>
      </c>
      <c r="F46" s="95"/>
      <c r="G46" s="96"/>
      <c r="H46" s="105"/>
    </row>
    <row r="47" spans="1:8" ht="20.25" customHeight="1">
      <c r="A47" s="135" t="s">
        <v>183</v>
      </c>
      <c r="B47" s="156" t="s">
        <v>36</v>
      </c>
      <c r="C47" s="140"/>
      <c r="D47" s="140"/>
      <c r="E47" s="140">
        <f t="shared" si="1"/>
        <v>0</v>
      </c>
      <c r="F47" s="95"/>
      <c r="G47" s="96"/>
      <c r="H47" s="105"/>
    </row>
    <row r="48" spans="1:8" ht="20.25" customHeight="1">
      <c r="A48" s="135" t="s">
        <v>184</v>
      </c>
      <c r="B48" s="156" t="s">
        <v>36</v>
      </c>
      <c r="C48" s="140"/>
      <c r="D48" s="140"/>
      <c r="E48" s="140">
        <f t="shared" si="1"/>
        <v>0</v>
      </c>
      <c r="F48" s="95"/>
      <c r="G48" s="96"/>
      <c r="H48" s="105"/>
    </row>
    <row r="49" spans="1:8" ht="20.25" customHeight="1">
      <c r="A49" s="135" t="s">
        <v>210</v>
      </c>
      <c r="B49" s="156" t="s">
        <v>36</v>
      </c>
      <c r="C49" s="140"/>
      <c r="D49" s="140"/>
      <c r="E49" s="140">
        <f t="shared" si="1"/>
        <v>0</v>
      </c>
      <c r="F49" s="95"/>
      <c r="G49" s="96"/>
      <c r="H49" s="105"/>
    </row>
    <row r="50" spans="1:8" ht="20.25" customHeight="1">
      <c r="A50" s="135" t="s">
        <v>182</v>
      </c>
      <c r="B50" s="156" t="s">
        <v>190</v>
      </c>
      <c r="C50" s="140"/>
      <c r="D50" s="140"/>
      <c r="E50" s="140">
        <f t="shared" si="1"/>
        <v>0</v>
      </c>
      <c r="F50" s="95"/>
      <c r="G50" s="96"/>
      <c r="H50" s="105"/>
    </row>
    <row r="51" spans="1:8" ht="20.25" customHeight="1">
      <c r="A51" s="135" t="s">
        <v>180</v>
      </c>
      <c r="B51" s="156" t="s">
        <v>190</v>
      </c>
      <c r="C51" s="140"/>
      <c r="D51" s="140"/>
      <c r="E51" s="140">
        <f t="shared" si="1"/>
        <v>0</v>
      </c>
      <c r="F51" s="95"/>
      <c r="G51" s="96"/>
      <c r="H51" s="105"/>
    </row>
    <row r="52" spans="1:8" ht="20.25" customHeight="1">
      <c r="A52" s="135" t="s">
        <v>181</v>
      </c>
      <c r="B52" s="156" t="s">
        <v>190</v>
      </c>
      <c r="C52" s="140"/>
      <c r="D52" s="140"/>
      <c r="E52" s="140">
        <f t="shared" si="1"/>
        <v>0</v>
      </c>
      <c r="F52" s="95"/>
      <c r="G52" s="96"/>
      <c r="H52" s="105"/>
    </row>
    <row r="53" spans="1:8" ht="20.25" customHeight="1">
      <c r="A53" s="135" t="s">
        <v>211</v>
      </c>
      <c r="B53" s="156" t="s">
        <v>190</v>
      </c>
      <c r="C53" s="140"/>
      <c r="D53" s="140"/>
      <c r="E53" s="140">
        <f t="shared" si="1"/>
        <v>0</v>
      </c>
      <c r="F53" s="95"/>
      <c r="G53" s="96"/>
      <c r="H53" s="105"/>
    </row>
    <row r="54" spans="1:8" ht="20.25" customHeight="1">
      <c r="A54" s="135" t="s">
        <v>237</v>
      </c>
      <c r="B54" s="156" t="s">
        <v>190</v>
      </c>
      <c r="C54" s="140"/>
      <c r="D54" s="140"/>
      <c r="E54" s="140">
        <f t="shared" si="1"/>
        <v>0</v>
      </c>
      <c r="F54" s="95"/>
      <c r="G54" s="96"/>
      <c r="H54" s="105"/>
    </row>
    <row r="55" spans="1:8" ht="20.25" customHeight="1">
      <c r="A55" s="135" t="s">
        <v>179</v>
      </c>
      <c r="B55" s="156" t="s">
        <v>190</v>
      </c>
      <c r="C55" s="140"/>
      <c r="D55" s="140"/>
      <c r="E55" s="140">
        <f t="shared" si="1"/>
        <v>0</v>
      </c>
      <c r="F55" s="95"/>
      <c r="G55" s="96"/>
      <c r="H55" s="105"/>
    </row>
    <row r="56" spans="1:8" ht="20.25" customHeight="1">
      <c r="A56" s="135" t="s">
        <v>179</v>
      </c>
      <c r="B56" s="156" t="s">
        <v>190</v>
      </c>
      <c r="C56" s="140"/>
      <c r="D56" s="140"/>
      <c r="E56" s="140">
        <f t="shared" si="1"/>
        <v>0</v>
      </c>
      <c r="F56" s="95"/>
      <c r="G56" s="96"/>
      <c r="H56" s="105"/>
    </row>
    <row r="57" spans="1:8" ht="20.25" customHeight="1">
      <c r="A57" s="135" t="s">
        <v>214</v>
      </c>
      <c r="B57" s="156" t="s">
        <v>190</v>
      </c>
      <c r="C57" s="140"/>
      <c r="D57" s="140"/>
      <c r="E57" s="140">
        <f t="shared" si="1"/>
        <v>0</v>
      </c>
      <c r="F57" s="95"/>
      <c r="G57" s="96"/>
      <c r="H57" s="105"/>
    </row>
    <row r="58" spans="1:8" ht="21.75" customHeight="1">
      <c r="A58" s="169" t="s">
        <v>215</v>
      </c>
      <c r="B58" s="156" t="s">
        <v>190</v>
      </c>
      <c r="C58" s="140"/>
      <c r="D58" s="140"/>
      <c r="E58" s="140">
        <f t="shared" si="1"/>
        <v>0</v>
      </c>
      <c r="F58" s="95"/>
      <c r="G58" s="96"/>
      <c r="H58" s="105"/>
    </row>
    <row r="59" spans="1:8" ht="20.25" customHeight="1">
      <c r="A59" s="135" t="s">
        <v>216</v>
      </c>
      <c r="B59" s="156" t="s">
        <v>190</v>
      </c>
      <c r="C59" s="140"/>
      <c r="D59" s="140"/>
      <c r="E59" s="140">
        <f t="shared" si="1"/>
        <v>0</v>
      </c>
      <c r="F59" s="95"/>
      <c r="G59" s="96"/>
      <c r="H59" s="105"/>
    </row>
    <row r="60" spans="1:8" ht="20.25" customHeight="1">
      <c r="A60" s="135" t="s">
        <v>217</v>
      </c>
      <c r="B60" s="156" t="s">
        <v>36</v>
      </c>
      <c r="C60" s="140"/>
      <c r="D60" s="140"/>
      <c r="E60" s="140">
        <f t="shared" si="1"/>
        <v>0</v>
      </c>
      <c r="F60" s="95"/>
      <c r="G60" s="96"/>
      <c r="H60" s="105"/>
    </row>
    <row r="61" spans="1:8" ht="20.25" customHeight="1">
      <c r="A61" s="135" t="s">
        <v>218</v>
      </c>
      <c r="B61" s="156" t="s">
        <v>36</v>
      </c>
      <c r="C61" s="140"/>
      <c r="D61" s="140"/>
      <c r="E61" s="140">
        <f t="shared" si="1"/>
        <v>0</v>
      </c>
      <c r="F61" s="95"/>
      <c r="G61" s="96"/>
      <c r="H61" s="105"/>
    </row>
    <row r="62" spans="1:8" ht="20.25" customHeight="1">
      <c r="A62" s="135" t="s">
        <v>219</v>
      </c>
      <c r="B62" s="156" t="s">
        <v>36</v>
      </c>
      <c r="C62" s="140"/>
      <c r="D62" s="140"/>
      <c r="E62" s="140">
        <f t="shared" si="1"/>
        <v>0</v>
      </c>
      <c r="F62" s="95"/>
      <c r="G62" s="96"/>
      <c r="H62" s="105"/>
    </row>
    <row r="63" spans="1:8" ht="20.25" customHeight="1">
      <c r="A63" s="135" t="s">
        <v>238</v>
      </c>
      <c r="B63" s="156" t="s">
        <v>36</v>
      </c>
      <c r="C63" s="140"/>
      <c r="D63" s="140"/>
      <c r="E63" s="140">
        <f t="shared" si="1"/>
        <v>0</v>
      </c>
      <c r="F63" s="95"/>
      <c r="G63" s="96"/>
      <c r="H63" s="105"/>
    </row>
    <row r="64" spans="1:8" ht="20.25" customHeight="1">
      <c r="A64" s="135" t="s">
        <v>239</v>
      </c>
      <c r="B64" s="156" t="s">
        <v>36</v>
      </c>
      <c r="C64" s="140"/>
      <c r="D64" s="140"/>
      <c r="E64" s="140">
        <f t="shared" si="1"/>
        <v>0</v>
      </c>
      <c r="F64" s="95"/>
      <c r="G64" s="96"/>
      <c r="H64" s="105"/>
    </row>
    <row r="65" spans="1:8" ht="20.25" customHeight="1">
      <c r="A65" s="135" t="s">
        <v>185</v>
      </c>
      <c r="B65" s="156" t="s">
        <v>36</v>
      </c>
      <c r="C65" s="140"/>
      <c r="D65" s="140"/>
      <c r="E65" s="140">
        <f t="shared" si="1"/>
        <v>0</v>
      </c>
      <c r="F65" s="95"/>
      <c r="G65" s="96"/>
      <c r="H65" s="105"/>
    </row>
    <row r="66" spans="1:8" ht="20.25" customHeight="1">
      <c r="A66" s="135" t="s">
        <v>240</v>
      </c>
      <c r="B66" s="156" t="s">
        <v>36</v>
      </c>
      <c r="C66" s="140"/>
      <c r="D66" s="140"/>
      <c r="E66" s="140">
        <f t="shared" si="1"/>
        <v>0</v>
      </c>
      <c r="F66" s="95"/>
      <c r="G66" s="96"/>
      <c r="H66" s="105"/>
    </row>
    <row r="67" spans="1:8" ht="20.25" customHeight="1">
      <c r="A67" s="135" t="s">
        <v>220</v>
      </c>
      <c r="B67" s="156" t="s">
        <v>36</v>
      </c>
      <c r="C67" s="140"/>
      <c r="D67" s="140"/>
      <c r="E67" s="140">
        <f t="shared" si="1"/>
        <v>0</v>
      </c>
      <c r="F67" s="95"/>
      <c r="G67" s="96"/>
      <c r="H67" s="105"/>
    </row>
    <row r="68" spans="1:8" ht="20.25" customHeight="1">
      <c r="A68" s="135" t="s">
        <v>221</v>
      </c>
      <c r="B68" s="156" t="s">
        <v>36</v>
      </c>
      <c r="C68" s="140"/>
      <c r="D68" s="140"/>
      <c r="E68" s="140">
        <f t="shared" si="1"/>
        <v>0</v>
      </c>
      <c r="F68" s="95"/>
      <c r="G68" s="96"/>
      <c r="H68" s="105"/>
    </row>
    <row r="69" spans="1:8" ht="20.25" customHeight="1">
      <c r="A69" s="104" t="s">
        <v>241</v>
      </c>
      <c r="B69" s="98"/>
      <c r="C69" s="189"/>
      <c r="D69" s="184"/>
      <c r="E69" s="140">
        <f t="shared" si="1"/>
        <v>0</v>
      </c>
      <c r="F69" s="99"/>
      <c r="G69" s="99"/>
      <c r="H69" s="105"/>
    </row>
    <row r="70" spans="1:8" ht="20.25" customHeight="1">
      <c r="A70" s="104"/>
      <c r="B70" s="98"/>
      <c r="C70" s="184"/>
      <c r="D70" s="184"/>
      <c r="E70" s="140">
        <f t="shared" si="1"/>
        <v>0</v>
      </c>
      <c r="F70" s="99"/>
      <c r="G70" s="99"/>
      <c r="H70" s="105"/>
    </row>
    <row r="71" spans="1:8" ht="20.25" customHeight="1">
      <c r="A71" s="106" t="s">
        <v>74</v>
      </c>
      <c r="B71" s="98"/>
      <c r="C71" s="140">
        <v>0</v>
      </c>
      <c r="D71" s="140">
        <f>SUM(D72,D73)</f>
        <v>0</v>
      </c>
      <c r="E71" s="140">
        <f>SUM(E72,E73)</f>
        <v>0</v>
      </c>
      <c r="F71" s="95" t="s">
        <v>72</v>
      </c>
      <c r="G71" s="99"/>
      <c r="H71" s="105"/>
    </row>
    <row r="72" spans="1:8" ht="20.25" customHeight="1">
      <c r="A72" s="104" t="s">
        <v>75</v>
      </c>
      <c r="B72" s="98" t="s">
        <v>64</v>
      </c>
      <c r="C72" s="184"/>
      <c r="D72" s="184"/>
      <c r="E72" s="184"/>
      <c r="F72" s="99"/>
      <c r="G72" s="99"/>
      <c r="H72" s="105"/>
    </row>
    <row r="73" spans="1:8" ht="20.25" customHeight="1">
      <c r="A73" s="104"/>
      <c r="B73" s="98"/>
      <c r="C73" s="184"/>
      <c r="D73" s="184"/>
      <c r="E73" s="186"/>
      <c r="F73" s="99"/>
      <c r="G73" s="96" t="s">
        <v>69</v>
      </c>
      <c r="H73" s="105"/>
    </row>
    <row r="74" spans="1:8" ht="20.25" customHeight="1">
      <c r="A74" s="93" t="s">
        <v>76</v>
      </c>
      <c r="B74" s="98"/>
      <c r="C74" s="140">
        <v>0</v>
      </c>
      <c r="D74" s="140">
        <f>SUM(D75,D76)</f>
        <v>0</v>
      </c>
      <c r="E74" s="140">
        <f>SUM(E75,E76)</f>
        <v>0</v>
      </c>
      <c r="F74" s="107" t="s">
        <v>72</v>
      </c>
      <c r="G74" s="99"/>
      <c r="H74" s="105"/>
    </row>
    <row r="75" spans="1:8" ht="20.25" customHeight="1">
      <c r="A75" s="104" t="s">
        <v>75</v>
      </c>
      <c r="B75" s="98" t="s">
        <v>64</v>
      </c>
      <c r="C75" s="184"/>
      <c r="D75" s="184"/>
      <c r="E75" s="184"/>
      <c r="F75" s="99"/>
      <c r="G75" s="99"/>
      <c r="H75" s="105"/>
    </row>
    <row r="76" spans="1:8" ht="20.25" customHeight="1">
      <c r="A76" s="104"/>
      <c r="B76" s="108"/>
      <c r="C76" s="121"/>
      <c r="D76" s="121"/>
      <c r="E76" s="121"/>
      <c r="F76" s="99"/>
      <c r="G76" s="99"/>
      <c r="H76" s="105"/>
    </row>
    <row r="77" spans="1:7" ht="20.25" customHeight="1">
      <c r="A77" s="109" t="s">
        <v>77</v>
      </c>
      <c r="B77" s="94"/>
      <c r="C77" s="187">
        <f>SUM(C6,C17,C74)</f>
        <v>0</v>
      </c>
      <c r="D77" s="187">
        <f>SUM(D6,D17,D74)</f>
        <v>0</v>
      </c>
      <c r="E77" s="187">
        <f>SUM(E6,E17,E74)</f>
        <v>0</v>
      </c>
      <c r="F77" s="103"/>
      <c r="G77" s="103" t="s">
        <v>78</v>
      </c>
    </row>
    <row r="78" spans="1:2" ht="19.5">
      <c r="A78" s="110" t="s">
        <v>79</v>
      </c>
      <c r="B78" s="111"/>
    </row>
    <row r="79" spans="1:6" ht="15.75" customHeight="1">
      <c r="A79" s="284" t="s">
        <v>256</v>
      </c>
      <c r="B79" s="284"/>
      <c r="C79" s="284"/>
      <c r="D79" s="284"/>
      <c r="E79" s="284"/>
      <c r="F79" s="284"/>
    </row>
    <row r="80" spans="1:6" ht="32.25" customHeight="1">
      <c r="A80" s="284" t="s">
        <v>257</v>
      </c>
      <c r="B80" s="284"/>
      <c r="C80" s="284"/>
      <c r="D80" s="284"/>
      <c r="E80" s="284"/>
      <c r="F80" s="284"/>
    </row>
    <row r="81" spans="1:6" ht="15.75" customHeight="1">
      <c r="A81" s="284" t="s">
        <v>258</v>
      </c>
      <c r="B81" s="284"/>
      <c r="C81" s="284"/>
      <c r="D81" s="284"/>
      <c r="E81" s="284"/>
      <c r="F81" s="284"/>
    </row>
    <row r="82" spans="1:6" ht="32.25" customHeight="1">
      <c r="A82" s="284" t="s">
        <v>259</v>
      </c>
      <c r="B82" s="284"/>
      <c r="C82" s="284"/>
      <c r="D82" s="284"/>
      <c r="E82" s="284"/>
      <c r="F82" s="284"/>
    </row>
    <row r="83" spans="1:6" ht="32.25" customHeight="1">
      <c r="A83" s="284" t="s">
        <v>260</v>
      </c>
      <c r="B83" s="284"/>
      <c r="C83" s="284"/>
      <c r="D83" s="284"/>
      <c r="E83" s="284"/>
      <c r="F83" s="284"/>
    </row>
    <row r="84" spans="1:6" ht="23.25" customHeight="1">
      <c r="A84" s="284" t="s">
        <v>261</v>
      </c>
      <c r="B84" s="284"/>
      <c r="C84" s="284"/>
      <c r="D84" s="284"/>
      <c r="E84" s="284"/>
      <c r="F84" s="284"/>
    </row>
    <row r="85" spans="1:6" ht="32.25" customHeight="1">
      <c r="A85" s="284" t="s">
        <v>262</v>
      </c>
      <c r="B85" s="284"/>
      <c r="C85" s="284"/>
      <c r="D85" s="284"/>
      <c r="E85" s="284"/>
      <c r="F85" s="284"/>
    </row>
    <row r="86" spans="1:6" ht="15.75" customHeight="1">
      <c r="A86" s="284" t="s">
        <v>263</v>
      </c>
      <c r="B86" s="284"/>
      <c r="C86" s="284"/>
      <c r="D86" s="284"/>
      <c r="E86" s="284"/>
      <c r="F86" s="284"/>
    </row>
    <row r="87" spans="1:6" s="114" customFormat="1" ht="32.25" customHeight="1">
      <c r="A87" s="284" t="s">
        <v>264</v>
      </c>
      <c r="B87" s="284"/>
      <c r="C87" s="284"/>
      <c r="D87" s="284"/>
      <c r="E87" s="284"/>
      <c r="F87" s="284"/>
    </row>
    <row r="88" spans="1:6" s="114" customFormat="1" ht="32.25" customHeight="1">
      <c r="A88" s="284" t="s">
        <v>265</v>
      </c>
      <c r="B88" s="284"/>
      <c r="C88" s="284"/>
      <c r="D88" s="284"/>
      <c r="E88" s="284"/>
      <c r="F88" s="284"/>
    </row>
    <row r="89" spans="1:6" s="114" customFormat="1" ht="32.25" customHeight="1">
      <c r="A89" s="284" t="s">
        <v>266</v>
      </c>
      <c r="B89" s="284"/>
      <c r="C89" s="284"/>
      <c r="D89" s="284"/>
      <c r="E89" s="284"/>
      <c r="F89" s="284"/>
    </row>
    <row r="90" spans="1:6" ht="15.75" customHeight="1">
      <c r="A90" s="284" t="s">
        <v>267</v>
      </c>
      <c r="B90" s="284"/>
      <c r="C90" s="284"/>
      <c r="D90" s="284"/>
      <c r="E90" s="284"/>
      <c r="F90" s="284"/>
    </row>
    <row r="91" spans="1:6" ht="15.75">
      <c r="A91" s="113"/>
      <c r="B91" s="112"/>
      <c r="C91" s="112"/>
      <c r="D91" s="112"/>
      <c r="E91" s="112"/>
      <c r="F91" s="112"/>
    </row>
    <row r="92" spans="1:6" ht="15.75">
      <c r="A92" s="113"/>
      <c r="B92" s="112"/>
      <c r="C92" s="112"/>
      <c r="D92" s="112"/>
      <c r="E92" s="112"/>
      <c r="F92" s="112"/>
    </row>
    <row r="93" spans="1:6" ht="15.75">
      <c r="A93" s="113"/>
      <c r="B93" s="112"/>
      <c r="C93" s="112"/>
      <c r="D93" s="112"/>
      <c r="E93" s="112"/>
      <c r="F93" s="112"/>
    </row>
    <row r="94" ht="15.75">
      <c r="A94" s="113"/>
    </row>
    <row r="95" ht="15.75">
      <c r="A95" s="113"/>
    </row>
    <row r="96" ht="15.75">
      <c r="A96" s="113"/>
    </row>
  </sheetData>
  <sheetProtection/>
  <mergeCells count="15">
    <mergeCell ref="A86:F86"/>
    <mergeCell ref="A87:F87"/>
    <mergeCell ref="A90:F90"/>
    <mergeCell ref="A85:F85"/>
    <mergeCell ref="A88:F88"/>
    <mergeCell ref="A89:F89"/>
    <mergeCell ref="A1:G1"/>
    <mergeCell ref="A2:G2"/>
    <mergeCell ref="C3:D3"/>
    <mergeCell ref="A84:F84"/>
    <mergeCell ref="A79:F79"/>
    <mergeCell ref="A80:F80"/>
    <mergeCell ref="A81:F81"/>
    <mergeCell ref="A82:F82"/>
    <mergeCell ref="A83:F83"/>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800080"/>
  </sheetPr>
  <dimension ref="A1:IV33"/>
  <sheetViews>
    <sheetView zoomScale="85" zoomScaleNormal="85" zoomScalePageLayoutView="0" workbookViewId="0" topLeftCell="A1">
      <selection activeCell="K18" sqref="K18"/>
    </sheetView>
  </sheetViews>
  <sheetFormatPr defaultColWidth="9.00390625" defaultRowHeight="16.5"/>
  <cols>
    <col min="1" max="1" width="6.75390625" style="14" customWidth="1"/>
    <col min="2" max="3" width="17.875" style="14" customWidth="1"/>
    <col min="4" max="10" width="14.125" style="14" customWidth="1"/>
    <col min="11" max="11" width="53.50390625" style="56" customWidth="1"/>
    <col min="12" max="16384" width="9.00390625" style="14" customWidth="1"/>
  </cols>
  <sheetData>
    <row r="1" spans="1:11" ht="34.5" customHeight="1" thickBot="1">
      <c r="A1" s="11"/>
      <c r="B1" s="296" t="s">
        <v>566</v>
      </c>
      <c r="C1" s="296"/>
      <c r="D1" s="296"/>
      <c r="E1" s="296"/>
      <c r="F1" s="296"/>
      <c r="G1" s="296"/>
      <c r="H1" s="296"/>
      <c r="I1" s="296"/>
      <c r="J1" s="12"/>
      <c r="K1" s="13" t="s">
        <v>26</v>
      </c>
    </row>
    <row r="2" spans="1:256" s="23" customFormat="1" ht="72.75" customHeight="1" thickBot="1" thickTop="1">
      <c r="A2" s="15" t="s">
        <v>25</v>
      </c>
      <c r="B2" s="16" t="s">
        <v>0</v>
      </c>
      <c r="C2" s="16" t="s">
        <v>27</v>
      </c>
      <c r="D2" s="16" t="s">
        <v>28</v>
      </c>
      <c r="E2" s="16" t="s">
        <v>30</v>
      </c>
      <c r="F2" s="17" t="s">
        <v>29</v>
      </c>
      <c r="G2" s="18" t="s">
        <v>567</v>
      </c>
      <c r="H2" s="18" t="s">
        <v>568</v>
      </c>
      <c r="I2" s="19" t="s">
        <v>569</v>
      </c>
      <c r="J2" s="20" t="s">
        <v>570</v>
      </c>
      <c r="K2" s="21" t="s">
        <v>1</v>
      </c>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11" ht="84" customHeight="1" thickTop="1">
      <c r="A3" s="24">
        <v>1</v>
      </c>
      <c r="B3" s="25" t="s">
        <v>268</v>
      </c>
      <c r="C3" s="26" t="s">
        <v>24</v>
      </c>
      <c r="D3" s="27"/>
      <c r="E3" s="28">
        <v>6</v>
      </c>
      <c r="F3" s="29">
        <f>D3*E3</f>
        <v>0</v>
      </c>
      <c r="G3" s="5"/>
      <c r="H3" s="6"/>
      <c r="I3" s="7"/>
      <c r="J3" s="30">
        <f>SUM(H3:I3)</f>
        <v>0</v>
      </c>
      <c r="K3" s="31" t="s">
        <v>269</v>
      </c>
    </row>
    <row r="4" spans="1:11" ht="33" customHeight="1">
      <c r="A4" s="32">
        <v>2</v>
      </c>
      <c r="B4" s="33" t="s">
        <v>3</v>
      </c>
      <c r="C4" s="34" t="s">
        <v>2</v>
      </c>
      <c r="D4" s="35"/>
      <c r="E4" s="36">
        <v>1</v>
      </c>
      <c r="F4" s="37">
        <f>D4*E4</f>
        <v>0</v>
      </c>
      <c r="G4" s="8"/>
      <c r="H4" s="9"/>
      <c r="I4" s="10"/>
      <c r="J4" s="38">
        <f>SUM(H4:I4)</f>
        <v>0</v>
      </c>
      <c r="K4" s="39" t="s">
        <v>31</v>
      </c>
    </row>
    <row r="5" spans="1:11" ht="67.5" customHeight="1">
      <c r="A5" s="32">
        <v>3</v>
      </c>
      <c r="B5" s="33" t="s">
        <v>4</v>
      </c>
      <c r="C5" s="34" t="s">
        <v>5</v>
      </c>
      <c r="D5" s="35"/>
      <c r="E5" s="36">
        <v>5</v>
      </c>
      <c r="F5" s="37">
        <f>D5*E5</f>
        <v>0</v>
      </c>
      <c r="G5" s="8"/>
      <c r="H5" s="9"/>
      <c r="I5" s="10"/>
      <c r="J5" s="38">
        <f>SUM(H5:I5)</f>
        <v>0</v>
      </c>
      <c r="K5" s="39" t="s">
        <v>32</v>
      </c>
    </row>
    <row r="6" spans="1:11" ht="33" customHeight="1">
      <c r="A6" s="32">
        <v>4</v>
      </c>
      <c r="B6" s="33" t="s">
        <v>6</v>
      </c>
      <c r="C6" s="34" t="s">
        <v>2</v>
      </c>
      <c r="D6" s="35"/>
      <c r="E6" s="36">
        <v>3</v>
      </c>
      <c r="F6" s="37">
        <f>D6*E6</f>
        <v>0</v>
      </c>
      <c r="G6" s="8"/>
      <c r="H6" s="9"/>
      <c r="I6" s="10"/>
      <c r="J6" s="38">
        <f>SUM(H6:I6)</f>
        <v>0</v>
      </c>
      <c r="K6" s="39" t="s">
        <v>33</v>
      </c>
    </row>
    <row r="7" spans="1:11" ht="33" customHeight="1" thickBot="1">
      <c r="A7" s="32">
        <v>5</v>
      </c>
      <c r="B7" s="40" t="s">
        <v>270</v>
      </c>
      <c r="C7" s="34" t="s">
        <v>2</v>
      </c>
      <c r="D7" s="35"/>
      <c r="E7" s="41">
        <v>1.5</v>
      </c>
      <c r="F7" s="37">
        <f>D7*E7</f>
        <v>0</v>
      </c>
      <c r="G7" s="8"/>
      <c r="H7" s="9"/>
      <c r="I7" s="10"/>
      <c r="J7" s="38">
        <f>SUM(H7:I7)</f>
        <v>0</v>
      </c>
      <c r="K7" s="39" t="s">
        <v>34</v>
      </c>
    </row>
    <row r="8" spans="1:256" s="54" customFormat="1" ht="33" customHeight="1" thickBot="1" thickTop="1">
      <c r="A8" s="42"/>
      <c r="B8" s="43" t="s">
        <v>7</v>
      </c>
      <c r="C8" s="44"/>
      <c r="D8" s="45"/>
      <c r="E8" s="46">
        <f>SUM(E3:E7)</f>
        <v>16.5</v>
      </c>
      <c r="F8" s="47">
        <f>SUM(F3:F7)</f>
        <v>0</v>
      </c>
      <c r="G8" s="48"/>
      <c r="H8" s="49">
        <f>SUM(H3:H7)</f>
        <v>0</v>
      </c>
      <c r="I8" s="50">
        <f>SUM(I3:I7)</f>
        <v>0</v>
      </c>
      <c r="J8" s="51">
        <f>SUM(J3:J7)</f>
        <v>0</v>
      </c>
      <c r="K8" s="52" t="s">
        <v>8</v>
      </c>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6:10" ht="24" customHeight="1" thickTop="1">
      <c r="F9" s="55" t="s">
        <v>9</v>
      </c>
      <c r="J9" s="55" t="s">
        <v>571</v>
      </c>
    </row>
    <row r="10" spans="2:11" ht="27" customHeight="1" thickBot="1">
      <c r="B10" s="285" t="s">
        <v>572</v>
      </c>
      <c r="C10" s="285"/>
      <c r="D10" s="285"/>
      <c r="E10" s="285"/>
      <c r="F10" s="285"/>
      <c r="G10" s="285"/>
      <c r="H10" s="285"/>
      <c r="I10" s="285"/>
      <c r="J10" s="285"/>
      <c r="K10" s="285"/>
    </row>
    <row r="11" spans="2:10" ht="36" customHeight="1" thickBot="1" thickTop="1">
      <c r="B11" s="297" t="s">
        <v>222</v>
      </c>
      <c r="C11" s="297"/>
      <c r="D11" s="297"/>
      <c r="E11" s="297"/>
      <c r="F11" s="297"/>
      <c r="G11" s="57"/>
      <c r="H11" s="57"/>
      <c r="I11" s="57"/>
      <c r="J11" s="57"/>
    </row>
    <row r="12" spans="2:11" ht="21" customHeight="1" thickBot="1" thickTop="1">
      <c r="B12" s="58" t="s">
        <v>10</v>
      </c>
      <c r="C12" s="58" t="s">
        <v>11</v>
      </c>
      <c r="D12" s="59"/>
      <c r="E12" s="58"/>
      <c r="F12" s="60"/>
      <c r="G12" s="1"/>
      <c r="H12" s="1"/>
      <c r="I12" s="56"/>
      <c r="J12" s="56"/>
      <c r="K12" s="14"/>
    </row>
    <row r="13" spans="2:11" ht="17.25" customHeight="1" thickBot="1" thickTop="1">
      <c r="B13" s="61" t="s">
        <v>12</v>
      </c>
      <c r="C13" s="2"/>
      <c r="E13" s="62" t="s">
        <v>22</v>
      </c>
      <c r="F13" s="286" t="s">
        <v>276</v>
      </c>
      <c r="G13" s="286"/>
      <c r="H13" s="286"/>
      <c r="I13" s="286"/>
      <c r="J13" s="286"/>
      <c r="K13" s="286"/>
    </row>
    <row r="14" spans="2:11" ht="17.25" customHeight="1">
      <c r="B14" s="61" t="s">
        <v>14</v>
      </c>
      <c r="C14" s="3"/>
      <c r="F14" s="286"/>
      <c r="G14" s="286"/>
      <c r="H14" s="286"/>
      <c r="I14" s="286"/>
      <c r="J14" s="286"/>
      <c r="K14" s="286"/>
    </row>
    <row r="15" spans="2:11" ht="17.25" customHeight="1">
      <c r="B15" s="61" t="s">
        <v>16</v>
      </c>
      <c r="C15" s="3"/>
      <c r="F15" s="286"/>
      <c r="G15" s="286"/>
      <c r="H15" s="286"/>
      <c r="I15" s="286"/>
      <c r="J15" s="286"/>
      <c r="K15" s="286"/>
    </row>
    <row r="16" spans="2:11" ht="17.25" customHeight="1">
      <c r="B16" s="61" t="s">
        <v>18</v>
      </c>
      <c r="C16" s="3"/>
      <c r="F16" s="286"/>
      <c r="G16" s="286"/>
      <c r="H16" s="286"/>
      <c r="I16" s="286"/>
      <c r="J16" s="286"/>
      <c r="K16" s="286"/>
    </row>
    <row r="17" spans="2:8" ht="17.25" customHeight="1">
      <c r="B17" s="63" t="s">
        <v>20</v>
      </c>
      <c r="C17" s="3"/>
      <c r="F17" s="57"/>
      <c r="G17" s="57"/>
      <c r="H17" s="57"/>
    </row>
    <row r="18" spans="2:11" ht="17.25" customHeight="1" thickBot="1">
      <c r="B18" s="63" t="s">
        <v>21</v>
      </c>
      <c r="C18" s="3"/>
      <c r="E18" s="64" t="s">
        <v>23</v>
      </c>
      <c r="G18" s="57"/>
      <c r="H18" s="57"/>
      <c r="K18" s="65"/>
    </row>
    <row r="19" spans="2:14" ht="17.25" customHeight="1" thickTop="1">
      <c r="B19" s="63" t="s">
        <v>13</v>
      </c>
      <c r="C19" s="3"/>
      <c r="E19" s="287"/>
      <c r="F19" s="288"/>
      <c r="G19" s="288"/>
      <c r="H19" s="288"/>
      <c r="I19" s="288"/>
      <c r="J19" s="288"/>
      <c r="K19" s="289"/>
      <c r="L19" s="57"/>
      <c r="M19" s="57"/>
      <c r="N19" s="57"/>
    </row>
    <row r="20" spans="2:11" ht="17.25" customHeight="1">
      <c r="B20" s="63" t="s">
        <v>15</v>
      </c>
      <c r="C20" s="3"/>
      <c r="E20" s="290"/>
      <c r="F20" s="291"/>
      <c r="G20" s="291"/>
      <c r="H20" s="291"/>
      <c r="I20" s="291"/>
      <c r="J20" s="291"/>
      <c r="K20" s="292"/>
    </row>
    <row r="21" spans="2:11" ht="17.25" customHeight="1">
      <c r="B21" s="63" t="s">
        <v>17</v>
      </c>
      <c r="C21" s="3"/>
      <c r="E21" s="290"/>
      <c r="F21" s="291"/>
      <c r="G21" s="291"/>
      <c r="H21" s="291"/>
      <c r="I21" s="291"/>
      <c r="J21" s="291"/>
      <c r="K21" s="292"/>
    </row>
    <row r="22" spans="2:11" ht="17.25" customHeight="1" thickBot="1">
      <c r="B22" s="61" t="s">
        <v>19</v>
      </c>
      <c r="C22" s="4"/>
      <c r="E22" s="290"/>
      <c r="F22" s="291"/>
      <c r="G22" s="291"/>
      <c r="H22" s="291"/>
      <c r="I22" s="291"/>
      <c r="J22" s="291"/>
      <c r="K22" s="292"/>
    </row>
    <row r="23" spans="2:11" ht="33" customHeight="1" thickBot="1" thickTop="1">
      <c r="B23" s="224" t="s">
        <v>271</v>
      </c>
      <c r="C23" s="225">
        <f>SUM(C13:C22)</f>
        <v>0</v>
      </c>
      <c r="E23" s="290"/>
      <c r="F23" s="291"/>
      <c r="G23" s="291"/>
      <c r="H23" s="291"/>
      <c r="I23" s="291"/>
      <c r="J23" s="291"/>
      <c r="K23" s="292"/>
    </row>
    <row r="24" spans="2:11" ht="33" customHeight="1" thickBot="1" thickTop="1">
      <c r="B24" s="226" t="s">
        <v>272</v>
      </c>
      <c r="C24" s="227"/>
      <c r="E24" s="290"/>
      <c r="F24" s="291"/>
      <c r="G24" s="291"/>
      <c r="H24" s="291"/>
      <c r="I24" s="291"/>
      <c r="J24" s="291"/>
      <c r="K24" s="292"/>
    </row>
    <row r="25" spans="2:11" ht="62.25" customHeight="1" thickBot="1" thickTop="1">
      <c r="B25" s="228" t="s">
        <v>273</v>
      </c>
      <c r="C25" s="229"/>
      <c r="D25" s="66"/>
      <c r="E25" s="290"/>
      <c r="F25" s="291"/>
      <c r="G25" s="291"/>
      <c r="H25" s="291"/>
      <c r="I25" s="291"/>
      <c r="J25" s="291"/>
      <c r="K25" s="292"/>
    </row>
    <row r="26" spans="2:11" ht="33" thickBot="1" thickTop="1">
      <c r="B26" s="226" t="s">
        <v>274</v>
      </c>
      <c r="C26" s="225">
        <f>C25/10</f>
        <v>0</v>
      </c>
      <c r="E26" s="293"/>
      <c r="F26" s="294"/>
      <c r="G26" s="294"/>
      <c r="H26" s="294"/>
      <c r="I26" s="294"/>
      <c r="J26" s="294"/>
      <c r="K26" s="295"/>
    </row>
    <row r="27" spans="2:3" ht="48.75" thickTop="1">
      <c r="B27" s="226" t="s">
        <v>275</v>
      </c>
      <c r="C27" s="225">
        <f>C23+C24-C25+C26</f>
        <v>0</v>
      </c>
    </row>
    <row r="28" spans="2:3" ht="15.75">
      <c r="B28" s="226"/>
      <c r="C28" s="230"/>
    </row>
    <row r="33" spans="3:11" ht="15.75">
      <c r="C33" s="67"/>
      <c r="D33" s="67"/>
      <c r="E33" s="67"/>
      <c r="F33" s="67"/>
      <c r="G33" s="67"/>
      <c r="H33" s="67"/>
      <c r="I33" s="67"/>
      <c r="J33" s="67"/>
      <c r="K33" s="67"/>
    </row>
  </sheetData>
  <sheetProtection selectLockedCells="1"/>
  <mergeCells count="5">
    <mergeCell ref="B10:K10"/>
    <mergeCell ref="F13:K16"/>
    <mergeCell ref="E19:K26"/>
    <mergeCell ref="B1:I1"/>
    <mergeCell ref="B11:F11"/>
  </mergeCells>
  <printOptions horizontalCentered="1"/>
  <pageMargins left="0.4330708661417323" right="0.35433070866141736" top="0.2755905511811024" bottom="0.4724409448818898" header="0.5118110236220472" footer="0.2755905511811024"/>
  <pageSetup horizontalDpi="600" verticalDpi="600" orientation="landscape" paperSize="9" scale="65" r:id="rId1"/>
  <headerFooter>
    <oddFooter>&amp;L&amp;D_&amp;T</oddFooter>
  </headerFooter>
</worksheet>
</file>

<file path=xl/worksheets/sheet4.xml><?xml version="1.0" encoding="utf-8"?>
<worksheet xmlns="http://schemas.openxmlformats.org/spreadsheetml/2006/main" xmlns:r="http://schemas.openxmlformats.org/officeDocument/2006/relationships">
  <dimension ref="A1:G42"/>
  <sheetViews>
    <sheetView tabSelected="1" zoomScalePageLayoutView="0" workbookViewId="0" topLeftCell="A1">
      <selection activeCell="D4" sqref="D4:G4"/>
    </sheetView>
  </sheetViews>
  <sheetFormatPr defaultColWidth="9.00390625" defaultRowHeight="16.5"/>
  <cols>
    <col min="1" max="1" width="9.50390625" style="78" customWidth="1"/>
    <col min="2" max="2" width="6.25390625" style="78" customWidth="1"/>
    <col min="3" max="3" width="4.50390625" style="78" customWidth="1"/>
    <col min="4" max="4" width="16.50390625" style="78" customWidth="1"/>
    <col min="5" max="6" width="17.50390625" style="78" customWidth="1"/>
    <col min="7" max="7" width="18.50390625" style="78" customWidth="1"/>
    <col min="8" max="8" width="20.50390625" style="78" customWidth="1"/>
    <col min="9" max="16384" width="8.875" style="78" customWidth="1"/>
  </cols>
  <sheetData>
    <row r="1" spans="1:7" s="68" customFormat="1" ht="24">
      <c r="A1" s="298" t="s">
        <v>555</v>
      </c>
      <c r="B1" s="298"/>
      <c r="C1" s="298"/>
      <c r="D1" s="298"/>
      <c r="E1" s="298"/>
      <c r="F1" s="298"/>
      <c r="G1" s="298"/>
    </row>
    <row r="2" spans="1:7" s="68" customFormat="1" ht="24">
      <c r="A2" s="298" t="s">
        <v>574</v>
      </c>
      <c r="B2" s="298"/>
      <c r="C2" s="298"/>
      <c r="D2" s="298"/>
      <c r="E2" s="298"/>
      <c r="F2" s="298"/>
      <c r="G2" s="298"/>
    </row>
    <row r="3" spans="3:7" s="69" customFormat="1" ht="20.25" thickBot="1">
      <c r="C3" s="249" t="s">
        <v>560</v>
      </c>
      <c r="D3" s="249"/>
      <c r="E3" s="249"/>
      <c r="F3" s="249"/>
      <c r="G3" s="70" t="s">
        <v>37</v>
      </c>
    </row>
    <row r="4" spans="1:7" s="69" customFormat="1" ht="93" customHeight="1" thickBot="1">
      <c r="A4" s="259" t="s">
        <v>38</v>
      </c>
      <c r="B4" s="260"/>
      <c r="C4" s="261"/>
      <c r="D4" s="250" t="s">
        <v>195</v>
      </c>
      <c r="E4" s="251"/>
      <c r="F4" s="251"/>
      <c r="G4" s="252"/>
    </row>
    <row r="5" spans="1:7" s="69" customFormat="1" ht="60" thickBot="1">
      <c r="A5" s="258" t="s">
        <v>35</v>
      </c>
      <c r="B5" s="258"/>
      <c r="C5" s="258"/>
      <c r="D5" s="72" t="s">
        <v>561</v>
      </c>
      <c r="E5" s="72" t="s">
        <v>562</v>
      </c>
      <c r="F5" s="72" t="s">
        <v>563</v>
      </c>
      <c r="G5" s="73" t="s">
        <v>564</v>
      </c>
    </row>
    <row r="6" spans="1:7" s="77" customFormat="1" ht="20.25" thickBot="1">
      <c r="A6" s="255" t="s">
        <v>191</v>
      </c>
      <c r="B6" s="256"/>
      <c r="C6" s="257"/>
      <c r="D6" s="75">
        <f>'1.硬體設備費'!F54</f>
        <v>7847</v>
      </c>
      <c r="E6" s="75"/>
      <c r="F6" s="75"/>
      <c r="G6" s="75">
        <f aca="true" t="shared" si="0" ref="G6:G14">D6-E6</f>
        <v>7847</v>
      </c>
    </row>
    <row r="7" spans="1:7" s="77" customFormat="1" ht="20.25" thickBot="1">
      <c r="A7" s="255" t="s">
        <v>192</v>
      </c>
      <c r="B7" s="256"/>
      <c r="C7" s="257"/>
      <c r="D7" s="75">
        <f>'2.軟體購置費'!F24</f>
        <v>8046</v>
      </c>
      <c r="E7" s="75"/>
      <c r="F7" s="75"/>
      <c r="G7" s="75">
        <f t="shared" si="0"/>
        <v>8046</v>
      </c>
    </row>
    <row r="8" spans="1:7" s="77" customFormat="1" ht="20.25" thickBot="1">
      <c r="A8" s="255" t="s">
        <v>193</v>
      </c>
      <c r="B8" s="256"/>
      <c r="C8" s="257"/>
      <c r="D8" s="75">
        <f>'3.系統開發費'!E12</f>
        <v>100</v>
      </c>
      <c r="E8" s="75"/>
      <c r="F8" s="75"/>
      <c r="G8" s="75">
        <f t="shared" si="0"/>
        <v>100</v>
      </c>
    </row>
    <row r="9" spans="1:7" s="77" customFormat="1" ht="20.25" thickBot="1">
      <c r="A9" s="255" t="s">
        <v>39</v>
      </c>
      <c r="B9" s="256"/>
      <c r="C9" s="257"/>
      <c r="D9" s="75">
        <f>'0.現有設備概況'!H39+'4.資訊操作維護費'!G44</f>
        <v>3409</v>
      </c>
      <c r="E9" s="75"/>
      <c r="F9" s="75"/>
      <c r="G9" s="75">
        <f t="shared" si="0"/>
        <v>3409</v>
      </c>
    </row>
    <row r="10" spans="1:7" s="77" customFormat="1" ht="20.25" thickBot="1">
      <c r="A10" s="255" t="s">
        <v>40</v>
      </c>
      <c r="B10" s="256"/>
      <c r="C10" s="257"/>
      <c r="D10" s="75">
        <f>'5.資訊設備租金'!G30</f>
        <v>1615</v>
      </c>
      <c r="E10" s="75"/>
      <c r="F10" s="75"/>
      <c r="G10" s="75">
        <f t="shared" si="0"/>
        <v>1615</v>
      </c>
    </row>
    <row r="11" spans="1:7" s="77" customFormat="1" ht="20.25" thickBot="1">
      <c r="A11" s="255" t="s">
        <v>41</v>
      </c>
      <c r="B11" s="256"/>
      <c r="C11" s="257" t="s">
        <v>42</v>
      </c>
      <c r="D11" s="75">
        <f>'6.雲端服務費'!F16</f>
        <v>0</v>
      </c>
      <c r="E11" s="75"/>
      <c r="F11" s="75"/>
      <c r="G11" s="75">
        <f t="shared" si="0"/>
        <v>0</v>
      </c>
    </row>
    <row r="12" spans="1:7" s="77" customFormat="1" ht="20.25" thickBot="1">
      <c r="A12" s="255" t="s">
        <v>242</v>
      </c>
      <c r="B12" s="262"/>
      <c r="C12" s="263"/>
      <c r="D12" s="75">
        <f>'7.軟體使用費'!F17</f>
        <v>65</v>
      </c>
      <c r="E12" s="75"/>
      <c r="F12" s="75"/>
      <c r="G12" s="75">
        <f t="shared" si="0"/>
        <v>65</v>
      </c>
    </row>
    <row r="13" spans="1:7" s="77" customFormat="1" ht="20.25" thickBot="1">
      <c r="A13" s="255" t="s">
        <v>174</v>
      </c>
      <c r="B13" s="256"/>
      <c r="C13" s="257"/>
      <c r="D13" s="75">
        <f>'8.數據通訊費'!F14</f>
        <v>1386</v>
      </c>
      <c r="E13" s="75"/>
      <c r="F13" s="75"/>
      <c r="G13" s="75">
        <f t="shared" si="0"/>
        <v>1386</v>
      </c>
    </row>
    <row r="14" spans="1:7" s="77" customFormat="1" ht="20.25" thickBot="1">
      <c r="A14" s="255" t="s">
        <v>43</v>
      </c>
      <c r="B14" s="256"/>
      <c r="C14" s="257" t="s">
        <v>42</v>
      </c>
      <c r="D14" s="75">
        <f>'9.電腦用品及耗材'!F54</f>
        <v>1232</v>
      </c>
      <c r="E14" s="75"/>
      <c r="F14" s="75"/>
      <c r="G14" s="75">
        <f t="shared" si="0"/>
        <v>1232</v>
      </c>
    </row>
    <row r="15" spans="1:7" s="77" customFormat="1" ht="20.25" thickBot="1">
      <c r="A15" s="248" t="s">
        <v>44</v>
      </c>
      <c r="B15" s="248"/>
      <c r="C15" s="248"/>
      <c r="D15" s="75">
        <f>SUM(D6:D14)</f>
        <v>23700</v>
      </c>
      <c r="E15" s="75">
        <f>SUM(E6:E14)</f>
        <v>0</v>
      </c>
      <c r="F15" s="75">
        <f>SUM(F6:F14)</f>
        <v>0</v>
      </c>
      <c r="G15" s="75">
        <f>SUM(G6:G14)</f>
        <v>23700</v>
      </c>
    </row>
    <row r="16" spans="1:7" s="69" customFormat="1" ht="20.25" thickBot="1">
      <c r="A16" s="248" t="s">
        <v>45</v>
      </c>
      <c r="B16" s="253" t="s">
        <v>46</v>
      </c>
      <c r="C16" s="254"/>
      <c r="D16" s="254"/>
      <c r="E16" s="254"/>
      <c r="F16" s="254"/>
      <c r="G16" s="254"/>
    </row>
    <row r="17" spans="1:7" s="69" customFormat="1" ht="20.25" thickBot="1">
      <c r="A17" s="264"/>
      <c r="B17" s="253" t="s">
        <v>47</v>
      </c>
      <c r="C17" s="254"/>
      <c r="D17" s="254"/>
      <c r="E17" s="254"/>
      <c r="F17" s="254"/>
      <c r="G17" s="254"/>
    </row>
    <row r="18" spans="1:7" s="69" customFormat="1" ht="24" customHeight="1" thickBot="1">
      <c r="A18" s="264"/>
      <c r="B18" s="253" t="s">
        <v>48</v>
      </c>
      <c r="C18" s="254"/>
      <c r="D18" s="254"/>
      <c r="E18" s="254"/>
      <c r="F18" s="254"/>
      <c r="G18" s="254"/>
    </row>
    <row r="19" spans="1:7" s="69" customFormat="1" ht="26.25" customHeight="1" thickBot="1">
      <c r="A19" s="264"/>
      <c r="B19" s="253" t="s">
        <v>49</v>
      </c>
      <c r="C19" s="254"/>
      <c r="D19" s="254"/>
      <c r="E19" s="254"/>
      <c r="F19" s="254"/>
      <c r="G19" s="254"/>
    </row>
    <row r="20" spans="1:7" s="69" customFormat="1" ht="55.5" customHeight="1" thickBot="1">
      <c r="A20" s="264"/>
      <c r="B20" s="253" t="s">
        <v>243</v>
      </c>
      <c r="C20" s="254"/>
      <c r="D20" s="254"/>
      <c r="E20" s="254"/>
      <c r="F20" s="254"/>
      <c r="G20" s="254"/>
    </row>
    <row r="21" spans="1:7" s="68" customFormat="1" ht="25.5" customHeight="1" thickBot="1">
      <c r="A21" s="273" t="s">
        <v>244</v>
      </c>
      <c r="B21" s="220" t="s">
        <v>245</v>
      </c>
      <c r="C21" s="275"/>
      <c r="D21" s="276"/>
      <c r="E21" s="221" t="s">
        <v>246</v>
      </c>
      <c r="F21" s="279"/>
      <c r="G21" s="280"/>
    </row>
    <row r="22" spans="1:7" s="68" customFormat="1" ht="19.5" customHeight="1" thickBot="1">
      <c r="A22" s="274"/>
      <c r="B22" s="220" t="s">
        <v>247</v>
      </c>
      <c r="C22" s="277"/>
      <c r="D22" s="278"/>
      <c r="E22" s="221" t="s">
        <v>248</v>
      </c>
      <c r="F22" s="265"/>
      <c r="G22" s="266"/>
    </row>
    <row r="23" spans="1:7" s="68" customFormat="1" ht="19.5">
      <c r="A23" s="267"/>
      <c r="B23" s="268"/>
      <c r="C23" s="268"/>
      <c r="D23" s="268"/>
      <c r="E23" s="268"/>
      <c r="F23" s="268"/>
      <c r="G23" s="268"/>
    </row>
    <row r="24" spans="1:7" s="68" customFormat="1" ht="57" customHeight="1">
      <c r="A24" s="270" t="s">
        <v>249</v>
      </c>
      <c r="B24" s="270"/>
      <c r="C24" s="270"/>
      <c r="D24" s="269" t="s">
        <v>250</v>
      </c>
      <c r="E24" s="269"/>
      <c r="F24" s="269"/>
      <c r="G24" s="222" t="s">
        <v>251</v>
      </c>
    </row>
    <row r="25" spans="1:7" s="69" customFormat="1" ht="21" customHeight="1">
      <c r="A25" s="271" t="s">
        <v>252</v>
      </c>
      <c r="B25" s="272"/>
      <c r="C25" s="272"/>
      <c r="D25" s="272"/>
      <c r="E25" s="272"/>
      <c r="F25" s="272"/>
      <c r="G25" s="272"/>
    </row>
    <row r="26" spans="1:7" s="69" customFormat="1" ht="0" customHeight="1" hidden="1">
      <c r="A26" s="272"/>
      <c r="B26" s="272"/>
      <c r="C26" s="272"/>
      <c r="D26" s="272"/>
      <c r="E26" s="272"/>
      <c r="F26" s="272"/>
      <c r="G26" s="272"/>
    </row>
    <row r="27" spans="1:7" s="68" customFormat="1" ht="27.75" customHeight="1">
      <c r="A27" s="272"/>
      <c r="B27" s="272"/>
      <c r="C27" s="272"/>
      <c r="D27" s="272"/>
      <c r="E27" s="272"/>
      <c r="F27" s="272"/>
      <c r="G27" s="272"/>
    </row>
    <row r="28" spans="1:7" ht="15.75">
      <c r="A28" s="272"/>
      <c r="B28" s="272"/>
      <c r="C28" s="272"/>
      <c r="D28" s="272"/>
      <c r="E28" s="272"/>
      <c r="F28" s="272"/>
      <c r="G28" s="272"/>
    </row>
    <row r="29" spans="1:7" ht="15.75">
      <c r="A29" s="272"/>
      <c r="B29" s="272"/>
      <c r="C29" s="272"/>
      <c r="D29" s="272"/>
      <c r="E29" s="272"/>
      <c r="F29" s="272"/>
      <c r="G29" s="272"/>
    </row>
    <row r="30" spans="1:7" ht="15.75">
      <c r="A30" s="272"/>
      <c r="B30" s="272"/>
      <c r="C30" s="272"/>
      <c r="D30" s="272"/>
      <c r="E30" s="272"/>
      <c r="F30" s="272"/>
      <c r="G30" s="272"/>
    </row>
    <row r="31" spans="1:7" ht="15.75">
      <c r="A31" s="272"/>
      <c r="B31" s="272"/>
      <c r="C31" s="272"/>
      <c r="D31" s="272"/>
      <c r="E31" s="272"/>
      <c r="F31" s="272"/>
      <c r="G31" s="272"/>
    </row>
    <row r="32" spans="1:7" ht="15.75">
      <c r="A32" s="272"/>
      <c r="B32" s="272"/>
      <c r="C32" s="272"/>
      <c r="D32" s="272"/>
      <c r="E32" s="272"/>
      <c r="F32" s="272"/>
      <c r="G32" s="272"/>
    </row>
    <row r="33" spans="1:7" ht="15.75">
      <c r="A33" s="272"/>
      <c r="B33" s="272"/>
      <c r="C33" s="272"/>
      <c r="D33" s="272"/>
      <c r="E33" s="272"/>
      <c r="F33" s="272"/>
      <c r="G33" s="272"/>
    </row>
    <row r="34" spans="1:7" ht="76.5" customHeight="1">
      <c r="A34" s="272"/>
      <c r="B34" s="272"/>
      <c r="C34" s="272"/>
      <c r="D34" s="272"/>
      <c r="E34" s="272"/>
      <c r="F34" s="272"/>
      <c r="G34" s="272"/>
    </row>
    <row r="35" spans="1:7" ht="100.5" customHeight="1">
      <c r="A35" s="223"/>
      <c r="B35" s="223"/>
      <c r="C35" s="223"/>
      <c r="D35" s="223"/>
      <c r="E35" s="223"/>
      <c r="F35" s="223"/>
      <c r="G35" s="223"/>
    </row>
    <row r="36" ht="19.5">
      <c r="A36" s="77"/>
    </row>
    <row r="37" ht="19.5">
      <c r="A37" s="77"/>
    </row>
    <row r="38" ht="19.5">
      <c r="A38" s="77"/>
    </row>
    <row r="39" ht="19.5">
      <c r="A39" s="77"/>
    </row>
    <row r="40" ht="19.5">
      <c r="A40" s="77"/>
    </row>
    <row r="41" ht="19.5">
      <c r="A41" s="77"/>
    </row>
    <row r="42" ht="19.5">
      <c r="A42" s="77"/>
    </row>
  </sheetData>
  <sheetProtection/>
  <mergeCells count="31">
    <mergeCell ref="A23:G23"/>
    <mergeCell ref="B17:G17"/>
    <mergeCell ref="B16:G16"/>
    <mergeCell ref="A14:C14"/>
    <mergeCell ref="A24:C24"/>
    <mergeCell ref="A21:A22"/>
    <mergeCell ref="A16:A20"/>
    <mergeCell ref="D24:F24"/>
    <mergeCell ref="A13:C13"/>
    <mergeCell ref="A1:G1"/>
    <mergeCell ref="A2:G2"/>
    <mergeCell ref="C3:F3"/>
    <mergeCell ref="A5:C5"/>
    <mergeCell ref="A4:C4"/>
    <mergeCell ref="B19:G19"/>
    <mergeCell ref="D4:G4"/>
    <mergeCell ref="A8:C8"/>
    <mergeCell ref="B20:G20"/>
    <mergeCell ref="A15:C15"/>
    <mergeCell ref="A11:C11"/>
    <mergeCell ref="A10:C10"/>
    <mergeCell ref="A9:C9"/>
    <mergeCell ref="A6:C6"/>
    <mergeCell ref="A7:C7"/>
    <mergeCell ref="A12:C12"/>
    <mergeCell ref="B18:G18"/>
    <mergeCell ref="A25:G34"/>
    <mergeCell ref="C21:D21"/>
    <mergeCell ref="C22:D22"/>
    <mergeCell ref="F21:G21"/>
    <mergeCell ref="F22:G22"/>
  </mergeCells>
  <printOptions/>
  <pageMargins left="0.5905511811023623" right="0.3937007874015748" top="0.5511811023622047"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1">
      <selection activeCell="I4" sqref="I4"/>
    </sheetView>
  </sheetViews>
  <sheetFormatPr defaultColWidth="9.00390625" defaultRowHeight="16.5"/>
  <cols>
    <col min="1" max="1" width="9.50390625" style="78" customWidth="1"/>
    <col min="2" max="2" width="6.25390625" style="78" customWidth="1"/>
    <col min="3" max="3" width="4.50390625" style="78" customWidth="1"/>
    <col min="4" max="4" width="16.50390625" style="78" customWidth="1"/>
    <col min="5" max="6" width="17.50390625" style="78" customWidth="1"/>
    <col min="7" max="7" width="18.50390625" style="78" customWidth="1"/>
    <col min="8" max="8" width="20.50390625" style="78" customWidth="1"/>
    <col min="9" max="16384" width="8.875" style="78" customWidth="1"/>
  </cols>
  <sheetData>
    <row r="1" spans="1:7" s="68" customFormat="1" ht="24">
      <c r="A1" s="299" t="s">
        <v>555</v>
      </c>
      <c r="B1" s="299"/>
      <c r="C1" s="299"/>
      <c r="D1" s="299"/>
      <c r="E1" s="299"/>
      <c r="F1" s="299"/>
      <c r="G1" s="299"/>
    </row>
    <row r="2" spans="1:7" s="68" customFormat="1" ht="24">
      <c r="A2" s="299" t="s">
        <v>575</v>
      </c>
      <c r="B2" s="299"/>
      <c r="C2" s="299"/>
      <c r="D2" s="299"/>
      <c r="E2" s="299"/>
      <c r="F2" s="299"/>
      <c r="G2" s="299"/>
    </row>
    <row r="3" spans="3:7" s="69" customFormat="1" ht="20.25" thickBot="1">
      <c r="C3" s="249" t="s">
        <v>560</v>
      </c>
      <c r="D3" s="249"/>
      <c r="E3" s="249"/>
      <c r="F3" s="249"/>
      <c r="G3" s="70" t="s">
        <v>37</v>
      </c>
    </row>
    <row r="4" spans="1:7" s="69" customFormat="1" ht="93" customHeight="1" thickBot="1">
      <c r="A4" s="259" t="s">
        <v>38</v>
      </c>
      <c r="B4" s="260"/>
      <c r="C4" s="261"/>
      <c r="D4" s="250" t="s">
        <v>195</v>
      </c>
      <c r="E4" s="251"/>
      <c r="F4" s="251"/>
      <c r="G4" s="252"/>
    </row>
    <row r="5" spans="1:7" s="69" customFormat="1" ht="60" thickBot="1">
      <c r="A5" s="258" t="s">
        <v>35</v>
      </c>
      <c r="B5" s="258"/>
      <c r="C5" s="258"/>
      <c r="D5" s="72" t="s">
        <v>561</v>
      </c>
      <c r="E5" s="72" t="s">
        <v>562</v>
      </c>
      <c r="F5" s="72" t="s">
        <v>563</v>
      </c>
      <c r="G5" s="73" t="s">
        <v>564</v>
      </c>
    </row>
    <row r="6" spans="1:7" s="77" customFormat="1" ht="20.25" thickBot="1">
      <c r="A6" s="255" t="s">
        <v>191</v>
      </c>
      <c r="B6" s="256"/>
      <c r="C6" s="257"/>
      <c r="D6" s="75">
        <f>'1.硬體設備費'!G54</f>
        <v>371</v>
      </c>
      <c r="E6" s="75"/>
      <c r="F6" s="75"/>
      <c r="G6" s="75">
        <f aca="true" t="shared" si="0" ref="G6:G14">D6-E6</f>
        <v>371</v>
      </c>
    </row>
    <row r="7" spans="1:7" s="77" customFormat="1" ht="20.25" thickBot="1">
      <c r="A7" s="255" t="s">
        <v>192</v>
      </c>
      <c r="B7" s="256"/>
      <c r="C7" s="257"/>
      <c r="D7" s="75">
        <f>'2.軟體購置費'!G24</f>
        <v>0</v>
      </c>
      <c r="E7" s="75"/>
      <c r="F7" s="75"/>
      <c r="G7" s="75">
        <f t="shared" si="0"/>
        <v>0</v>
      </c>
    </row>
    <row r="8" spans="1:7" s="77" customFormat="1" ht="20.25" thickBot="1">
      <c r="A8" s="255" t="s">
        <v>193</v>
      </c>
      <c r="B8" s="256"/>
      <c r="C8" s="257"/>
      <c r="D8" s="75">
        <f>'3.系統開發費'!F12</f>
        <v>200</v>
      </c>
      <c r="E8" s="75"/>
      <c r="F8" s="75"/>
      <c r="G8" s="75">
        <f t="shared" si="0"/>
        <v>200</v>
      </c>
    </row>
    <row r="9" spans="1:7" s="77" customFormat="1" ht="20.25" thickBot="1">
      <c r="A9" s="255" t="s">
        <v>39</v>
      </c>
      <c r="B9" s="256"/>
      <c r="C9" s="257"/>
      <c r="D9" s="75">
        <f>'0.現有設備概況'!I39+'4.資訊操作維護費'!H44</f>
        <v>1198</v>
      </c>
      <c r="E9" s="75"/>
      <c r="F9" s="75"/>
      <c r="G9" s="75">
        <f t="shared" si="0"/>
        <v>1198</v>
      </c>
    </row>
    <row r="10" spans="1:7" s="77" customFormat="1" ht="20.25" thickBot="1">
      <c r="A10" s="255" t="s">
        <v>40</v>
      </c>
      <c r="B10" s="256"/>
      <c r="C10" s="257"/>
      <c r="D10" s="75">
        <f>'5.資訊設備租金'!H30</f>
        <v>55</v>
      </c>
      <c r="E10" s="75"/>
      <c r="F10" s="75"/>
      <c r="G10" s="75">
        <f t="shared" si="0"/>
        <v>55</v>
      </c>
    </row>
    <row r="11" spans="1:7" s="77" customFormat="1" ht="20.25" thickBot="1">
      <c r="A11" s="255" t="s">
        <v>41</v>
      </c>
      <c r="B11" s="256"/>
      <c r="C11" s="257" t="s">
        <v>42</v>
      </c>
      <c r="D11" s="75">
        <f>'6.雲端服務費'!G16</f>
        <v>0</v>
      </c>
      <c r="E11" s="75"/>
      <c r="F11" s="75"/>
      <c r="G11" s="75">
        <f t="shared" si="0"/>
        <v>0</v>
      </c>
    </row>
    <row r="12" spans="1:7" s="77" customFormat="1" ht="20.25" thickBot="1">
      <c r="A12" s="255" t="s">
        <v>242</v>
      </c>
      <c r="B12" s="262"/>
      <c r="C12" s="263"/>
      <c r="D12" s="75">
        <f>'7.軟體使用費'!G17</f>
        <v>0</v>
      </c>
      <c r="E12" s="75"/>
      <c r="F12" s="75"/>
      <c r="G12" s="75">
        <f t="shared" si="0"/>
        <v>0</v>
      </c>
    </row>
    <row r="13" spans="1:7" s="77" customFormat="1" ht="20.25" thickBot="1">
      <c r="A13" s="255" t="s">
        <v>174</v>
      </c>
      <c r="B13" s="256"/>
      <c r="C13" s="257"/>
      <c r="D13" s="75">
        <f>'8.數據通訊費'!G14</f>
        <v>0</v>
      </c>
      <c r="E13" s="75"/>
      <c r="F13" s="75"/>
      <c r="G13" s="75">
        <f t="shared" si="0"/>
        <v>0</v>
      </c>
    </row>
    <row r="14" spans="1:7" s="77" customFormat="1" ht="20.25" thickBot="1">
      <c r="A14" s="255" t="s">
        <v>43</v>
      </c>
      <c r="B14" s="256"/>
      <c r="C14" s="257" t="s">
        <v>42</v>
      </c>
      <c r="D14" s="75">
        <f>'9.電腦用品及耗材'!G54</f>
        <v>281</v>
      </c>
      <c r="E14" s="75"/>
      <c r="F14" s="75"/>
      <c r="G14" s="75">
        <f t="shared" si="0"/>
        <v>281</v>
      </c>
    </row>
    <row r="15" spans="1:7" s="77" customFormat="1" ht="20.25" thickBot="1">
      <c r="A15" s="248" t="s">
        <v>44</v>
      </c>
      <c r="B15" s="248"/>
      <c r="C15" s="248"/>
      <c r="D15" s="75">
        <f>SUM(D6:D14)</f>
        <v>2105</v>
      </c>
      <c r="E15" s="75">
        <f>SUM(E6:E14)</f>
        <v>0</v>
      </c>
      <c r="F15" s="75">
        <f>SUM(F6:F14)</f>
        <v>0</v>
      </c>
      <c r="G15" s="75">
        <f>SUM(G6:G14)</f>
        <v>2105</v>
      </c>
    </row>
    <row r="16" spans="1:7" s="69" customFormat="1" ht="20.25" thickBot="1">
      <c r="A16" s="248" t="s">
        <v>45</v>
      </c>
      <c r="B16" s="253" t="s">
        <v>46</v>
      </c>
      <c r="C16" s="254"/>
      <c r="D16" s="254"/>
      <c r="E16" s="254"/>
      <c r="F16" s="254"/>
      <c r="G16" s="254"/>
    </row>
    <row r="17" spans="1:7" s="69" customFormat="1" ht="20.25" thickBot="1">
      <c r="A17" s="264"/>
      <c r="B17" s="253" t="s">
        <v>47</v>
      </c>
      <c r="C17" s="254"/>
      <c r="D17" s="254"/>
      <c r="E17" s="254"/>
      <c r="F17" s="254"/>
      <c r="G17" s="254"/>
    </row>
    <row r="18" spans="1:7" s="69" customFormat="1" ht="24" customHeight="1" thickBot="1">
      <c r="A18" s="264"/>
      <c r="B18" s="253" t="s">
        <v>48</v>
      </c>
      <c r="C18" s="254"/>
      <c r="D18" s="254"/>
      <c r="E18" s="254"/>
      <c r="F18" s="254"/>
      <c r="G18" s="254"/>
    </row>
    <row r="19" spans="1:7" s="69" customFormat="1" ht="26.25" customHeight="1" thickBot="1">
      <c r="A19" s="264"/>
      <c r="B19" s="253" t="s">
        <v>49</v>
      </c>
      <c r="C19" s="254"/>
      <c r="D19" s="254"/>
      <c r="E19" s="254"/>
      <c r="F19" s="254"/>
      <c r="G19" s="254"/>
    </row>
    <row r="20" spans="1:7" s="69" customFormat="1" ht="55.5" customHeight="1" thickBot="1">
      <c r="A20" s="264"/>
      <c r="B20" s="253" t="s">
        <v>243</v>
      </c>
      <c r="C20" s="254"/>
      <c r="D20" s="254"/>
      <c r="E20" s="254"/>
      <c r="F20" s="254"/>
      <c r="G20" s="254"/>
    </row>
    <row r="21" spans="1:7" s="68" customFormat="1" ht="25.5" customHeight="1" thickBot="1">
      <c r="A21" s="273" t="s">
        <v>244</v>
      </c>
      <c r="B21" s="220" t="s">
        <v>245</v>
      </c>
      <c r="C21" s="275"/>
      <c r="D21" s="276"/>
      <c r="E21" s="221" t="s">
        <v>246</v>
      </c>
      <c r="F21" s="279"/>
      <c r="G21" s="280"/>
    </row>
    <row r="22" spans="1:7" s="68" customFormat="1" ht="19.5" customHeight="1" thickBot="1">
      <c r="A22" s="274"/>
      <c r="B22" s="220" t="s">
        <v>247</v>
      </c>
      <c r="C22" s="277"/>
      <c r="D22" s="278"/>
      <c r="E22" s="221" t="s">
        <v>248</v>
      </c>
      <c r="F22" s="265"/>
      <c r="G22" s="266"/>
    </row>
    <row r="23" spans="1:7" s="68" customFormat="1" ht="15.75">
      <c r="A23" s="300"/>
      <c r="B23" s="300"/>
      <c r="C23" s="300"/>
      <c r="D23" s="300"/>
      <c r="E23" s="300"/>
      <c r="F23" s="300"/>
      <c r="G23" s="300"/>
    </row>
    <row r="24" spans="1:7" s="68" customFormat="1" ht="57" customHeight="1">
      <c r="A24" s="270" t="s">
        <v>249</v>
      </c>
      <c r="B24" s="270"/>
      <c r="C24" s="270"/>
      <c r="D24" s="269" t="s">
        <v>250</v>
      </c>
      <c r="E24" s="269"/>
      <c r="F24" s="269"/>
      <c r="G24" s="222" t="s">
        <v>251</v>
      </c>
    </row>
    <row r="25" spans="1:7" s="69" customFormat="1" ht="21" customHeight="1">
      <c r="A25" s="271" t="s">
        <v>252</v>
      </c>
      <c r="B25" s="272"/>
      <c r="C25" s="272"/>
      <c r="D25" s="272"/>
      <c r="E25" s="272"/>
      <c r="F25" s="272"/>
      <c r="G25" s="272"/>
    </row>
    <row r="26" spans="1:7" s="69" customFormat="1" ht="0" customHeight="1" hidden="1">
      <c r="A26" s="272"/>
      <c r="B26" s="272"/>
      <c r="C26" s="272"/>
      <c r="D26" s="272"/>
      <c r="E26" s="272"/>
      <c r="F26" s="272"/>
      <c r="G26" s="272"/>
    </row>
    <row r="27" spans="1:7" s="68" customFormat="1" ht="27.75" customHeight="1">
      <c r="A27" s="272"/>
      <c r="B27" s="272"/>
      <c r="C27" s="272"/>
      <c r="D27" s="272"/>
      <c r="E27" s="272"/>
      <c r="F27" s="272"/>
      <c r="G27" s="272"/>
    </row>
    <row r="28" spans="1:7" ht="15.75">
      <c r="A28" s="272"/>
      <c r="B28" s="272"/>
      <c r="C28" s="272"/>
      <c r="D28" s="272"/>
      <c r="E28" s="272"/>
      <c r="F28" s="272"/>
      <c r="G28" s="272"/>
    </row>
    <row r="29" spans="1:7" ht="15.75">
      <c r="A29" s="272"/>
      <c r="B29" s="272"/>
      <c r="C29" s="272"/>
      <c r="D29" s="272"/>
      <c r="E29" s="272"/>
      <c r="F29" s="272"/>
      <c r="G29" s="272"/>
    </row>
    <row r="30" spans="1:7" ht="15.75">
      <c r="A30" s="272"/>
      <c r="B30" s="272"/>
      <c r="C30" s="272"/>
      <c r="D30" s="272"/>
      <c r="E30" s="272"/>
      <c r="F30" s="272"/>
      <c r="G30" s="272"/>
    </row>
    <row r="31" spans="1:7" ht="15.75">
      <c r="A31" s="272"/>
      <c r="B31" s="272"/>
      <c r="C31" s="272"/>
      <c r="D31" s="272"/>
      <c r="E31" s="272"/>
      <c r="F31" s="272"/>
      <c r="G31" s="272"/>
    </row>
    <row r="32" spans="1:7" ht="15.75">
      <c r="A32" s="272"/>
      <c r="B32" s="272"/>
      <c r="C32" s="272"/>
      <c r="D32" s="272"/>
      <c r="E32" s="272"/>
      <c r="F32" s="272"/>
      <c r="G32" s="272"/>
    </row>
    <row r="33" spans="1:7" ht="15.75">
      <c r="A33" s="272"/>
      <c r="B33" s="272"/>
      <c r="C33" s="272"/>
      <c r="D33" s="272"/>
      <c r="E33" s="272"/>
      <c r="F33" s="272"/>
      <c r="G33" s="272"/>
    </row>
    <row r="34" spans="1:7" ht="78" customHeight="1">
      <c r="A34" s="272"/>
      <c r="B34" s="272"/>
      <c r="C34" s="272"/>
      <c r="D34" s="272"/>
      <c r="E34" s="272"/>
      <c r="F34" s="272"/>
      <c r="G34" s="272"/>
    </row>
    <row r="35" spans="1:7" ht="100.5" customHeight="1">
      <c r="A35" s="193"/>
      <c r="B35" s="193"/>
      <c r="C35" s="193"/>
      <c r="D35" s="193"/>
      <c r="E35" s="193"/>
      <c r="F35" s="193"/>
      <c r="G35" s="193"/>
    </row>
    <row r="36" ht="19.5">
      <c r="A36" s="77"/>
    </row>
    <row r="37" ht="19.5">
      <c r="A37" s="77"/>
    </row>
    <row r="38" ht="19.5">
      <c r="A38" s="77"/>
    </row>
    <row r="39" ht="19.5">
      <c r="A39" s="77"/>
    </row>
    <row r="40" ht="19.5">
      <c r="A40" s="77"/>
    </row>
    <row r="41" ht="19.5">
      <c r="A41" s="77"/>
    </row>
    <row r="42" ht="19.5">
      <c r="A42" s="77"/>
    </row>
  </sheetData>
  <sheetProtection/>
  <mergeCells count="31">
    <mergeCell ref="D24:F24"/>
    <mergeCell ref="A7:C7"/>
    <mergeCell ref="A11:C11"/>
    <mergeCell ref="A24:C24"/>
    <mergeCell ref="A12:C12"/>
    <mergeCell ref="A25:G34"/>
    <mergeCell ref="F21:G21"/>
    <mergeCell ref="F22:G22"/>
    <mergeCell ref="C21:D21"/>
    <mergeCell ref="C22:D22"/>
    <mergeCell ref="B20:G20"/>
    <mergeCell ref="A5:C5"/>
    <mergeCell ref="D4:G4"/>
    <mergeCell ref="A8:C8"/>
    <mergeCell ref="A23:G23"/>
    <mergeCell ref="B18:G18"/>
    <mergeCell ref="B17:G17"/>
    <mergeCell ref="A16:A20"/>
    <mergeCell ref="B16:G16"/>
    <mergeCell ref="A21:A22"/>
    <mergeCell ref="A6:C6"/>
    <mergeCell ref="A1:G1"/>
    <mergeCell ref="A2:G2"/>
    <mergeCell ref="A14:C14"/>
    <mergeCell ref="C3:F3"/>
    <mergeCell ref="A4:C4"/>
    <mergeCell ref="B19:G19"/>
    <mergeCell ref="A15:C15"/>
    <mergeCell ref="A13:C13"/>
    <mergeCell ref="A9:C9"/>
    <mergeCell ref="A10:C10"/>
  </mergeCells>
  <printOptions/>
  <pageMargins left="0.5905511811023623" right="0.3937007874015748" top="0.5511811023622047"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43"/>
  <sheetViews>
    <sheetView zoomScalePageLayoutView="0" workbookViewId="0" topLeftCell="A22">
      <selection activeCell="P8" sqref="P8"/>
    </sheetView>
  </sheetViews>
  <sheetFormatPr defaultColWidth="9.00390625" defaultRowHeight="16.5"/>
  <cols>
    <col min="1" max="1" width="4.125" style="126" customWidth="1"/>
    <col min="2" max="2" width="12.25390625" style="80" customWidth="1"/>
    <col min="3" max="4" width="9.50390625" style="80" bestFit="1" customWidth="1"/>
    <col min="5" max="5" width="5.50390625" style="80" bestFit="1" customWidth="1"/>
    <col min="6" max="6" width="9.375" style="80" customWidth="1"/>
    <col min="7" max="7" width="5.50390625" style="80" bestFit="1" customWidth="1"/>
    <col min="8" max="8" width="12.75390625" style="80" bestFit="1" customWidth="1"/>
    <col min="9" max="9" width="10.50390625" style="80" bestFit="1" customWidth="1"/>
    <col min="10" max="10" width="16.50390625" style="80" bestFit="1" customWidth="1"/>
    <col min="11" max="11" width="8.875" style="80" customWidth="1"/>
    <col min="12" max="12" width="9.375" style="80" bestFit="1" customWidth="1"/>
    <col min="13" max="20" width="8.875" style="80" customWidth="1"/>
    <col min="21" max="21" width="5.625" style="80" customWidth="1"/>
    <col min="22" max="16384" width="8.875" style="80" customWidth="1"/>
  </cols>
  <sheetData>
    <row r="1" spans="1:10" ht="15.75">
      <c r="A1" s="305" t="s">
        <v>336</v>
      </c>
      <c r="B1" s="305"/>
      <c r="C1" s="305"/>
      <c r="D1" s="305"/>
      <c r="E1" s="305"/>
      <c r="F1" s="305"/>
      <c r="G1" s="305"/>
      <c r="H1" s="305"/>
      <c r="I1" s="305"/>
      <c r="J1" s="305"/>
    </row>
    <row r="2" spans="1:10" ht="15.75">
      <c r="A2" s="115" t="s">
        <v>81</v>
      </c>
      <c r="B2" s="115"/>
      <c r="C2" s="115"/>
      <c r="D2" s="115"/>
      <c r="E2" s="115"/>
      <c r="F2" s="115"/>
      <c r="G2" s="115"/>
      <c r="H2" s="115"/>
      <c r="I2" s="115"/>
      <c r="J2" s="115"/>
    </row>
    <row r="3" spans="1:10" ht="15.75">
      <c r="A3" s="116"/>
      <c r="B3" s="113"/>
      <c r="C3" s="113"/>
      <c r="D3" s="113"/>
      <c r="E3" s="113"/>
      <c r="F3" s="113"/>
      <c r="G3" s="113"/>
      <c r="H3" s="113"/>
      <c r="I3" s="113"/>
      <c r="J3" s="117" t="s">
        <v>80</v>
      </c>
    </row>
    <row r="4" spans="1:24" s="120" customFormat="1" ht="48">
      <c r="A4" s="118" t="s">
        <v>82</v>
      </c>
      <c r="B4" s="119" t="s">
        <v>83</v>
      </c>
      <c r="C4" s="119" t="s">
        <v>84</v>
      </c>
      <c r="D4" s="119" t="s">
        <v>85</v>
      </c>
      <c r="E4" s="119" t="s">
        <v>86</v>
      </c>
      <c r="F4" s="118" t="s">
        <v>87</v>
      </c>
      <c r="G4" s="118" t="s">
        <v>88</v>
      </c>
      <c r="H4" s="118" t="s">
        <v>89</v>
      </c>
      <c r="I4" s="118" t="s">
        <v>90</v>
      </c>
      <c r="J4" s="118" t="s">
        <v>91</v>
      </c>
      <c r="K4" s="197"/>
      <c r="L4" s="198"/>
      <c r="M4" s="198"/>
      <c r="N4" s="198"/>
      <c r="O4" s="198"/>
      <c r="P4" s="198"/>
      <c r="Q4" s="198"/>
      <c r="R4" s="198"/>
      <c r="S4" s="198"/>
      <c r="T4" s="198"/>
      <c r="U4" s="198"/>
      <c r="V4" s="199"/>
      <c r="W4" s="199"/>
      <c r="X4" s="199"/>
    </row>
    <row r="5" spans="1:24" s="120" customFormat="1" ht="15.75">
      <c r="A5" s="118">
        <v>1</v>
      </c>
      <c r="B5" s="135" t="s">
        <v>281</v>
      </c>
      <c r="C5" s="135"/>
      <c r="D5" s="135" t="s">
        <v>282</v>
      </c>
      <c r="E5" s="233">
        <v>1189</v>
      </c>
      <c r="F5" s="136"/>
      <c r="G5" s="234" t="s">
        <v>327</v>
      </c>
      <c r="H5" s="137">
        <v>2378</v>
      </c>
      <c r="I5" s="137"/>
      <c r="J5" s="138">
        <f aca="true" t="shared" si="0" ref="J5:J28">H5+I5</f>
        <v>2378</v>
      </c>
      <c r="K5" s="194"/>
      <c r="L5" s="195"/>
      <c r="M5" s="195"/>
      <c r="N5" s="195"/>
      <c r="O5" s="195"/>
      <c r="P5" s="195"/>
      <c r="Q5" s="195"/>
      <c r="R5" s="195"/>
      <c r="S5" s="195"/>
      <c r="T5" s="195"/>
      <c r="U5" s="195"/>
      <c r="V5" s="195"/>
      <c r="W5" s="195"/>
      <c r="X5" s="195"/>
    </row>
    <row r="6" spans="1:24" s="120" customFormat="1" ht="15.75">
      <c r="A6" s="118">
        <v>2</v>
      </c>
      <c r="B6" s="135" t="s">
        <v>283</v>
      </c>
      <c r="C6" s="135"/>
      <c r="D6" s="135" t="s">
        <v>282</v>
      </c>
      <c r="E6" s="235">
        <v>220</v>
      </c>
      <c r="F6" s="136"/>
      <c r="G6" s="234" t="s">
        <v>328</v>
      </c>
      <c r="H6" s="137">
        <v>440</v>
      </c>
      <c r="I6" s="137"/>
      <c r="J6" s="138">
        <f t="shared" si="0"/>
        <v>440</v>
      </c>
      <c r="K6" s="194"/>
      <c r="L6" s="195"/>
      <c r="M6" s="195"/>
      <c r="N6" s="195"/>
      <c r="O6" s="195"/>
      <c r="P6" s="195"/>
      <c r="Q6" s="195"/>
      <c r="R6" s="195"/>
      <c r="S6" s="195"/>
      <c r="T6" s="195"/>
      <c r="U6" s="195"/>
      <c r="V6" s="195"/>
      <c r="W6" s="195"/>
      <c r="X6" s="195"/>
    </row>
    <row r="7" spans="1:24" s="120" customFormat="1" ht="15.75">
      <c r="A7" s="118">
        <v>3</v>
      </c>
      <c r="B7" s="135" t="s">
        <v>284</v>
      </c>
      <c r="C7" s="135"/>
      <c r="D7" s="135" t="s">
        <v>282</v>
      </c>
      <c r="E7" s="235">
        <v>134</v>
      </c>
      <c r="F7" s="136"/>
      <c r="G7" s="234" t="s">
        <v>329</v>
      </c>
      <c r="H7" s="137">
        <v>268</v>
      </c>
      <c r="I7" s="137"/>
      <c r="J7" s="138">
        <f t="shared" si="0"/>
        <v>268</v>
      </c>
      <c r="K7" s="194"/>
      <c r="L7" s="195"/>
      <c r="M7" s="195"/>
      <c r="N7" s="195"/>
      <c r="O7" s="195"/>
      <c r="P7" s="195"/>
      <c r="Q7" s="195"/>
      <c r="R7" s="195"/>
      <c r="S7" s="195"/>
      <c r="T7" s="195"/>
      <c r="U7" s="195"/>
      <c r="V7" s="195"/>
      <c r="W7" s="195"/>
      <c r="X7" s="195"/>
    </row>
    <row r="8" spans="1:24" s="120" customFormat="1" ht="42">
      <c r="A8" s="118">
        <v>4</v>
      </c>
      <c r="B8" s="236" t="s">
        <v>330</v>
      </c>
      <c r="C8" s="135" t="s">
        <v>285</v>
      </c>
      <c r="D8" s="135" t="s">
        <v>286</v>
      </c>
      <c r="E8" s="168">
        <v>1</v>
      </c>
      <c r="F8" s="139">
        <v>95000</v>
      </c>
      <c r="G8" s="237">
        <v>91</v>
      </c>
      <c r="H8" s="140">
        <v>1</v>
      </c>
      <c r="I8" s="140"/>
      <c r="J8" s="141">
        <f t="shared" si="0"/>
        <v>1</v>
      </c>
      <c r="K8" s="194"/>
      <c r="L8" s="195"/>
      <c r="M8" s="195"/>
      <c r="N8" s="195"/>
      <c r="O8" s="195"/>
      <c r="P8" s="195"/>
      <c r="Q8" s="195"/>
      <c r="R8" s="195"/>
      <c r="S8" s="195"/>
      <c r="T8" s="195"/>
      <c r="U8" s="195"/>
      <c r="V8" s="195"/>
      <c r="W8" s="195"/>
      <c r="X8" s="195"/>
    </row>
    <row r="9" spans="1:24" s="120" customFormat="1" ht="27.75">
      <c r="A9" s="118">
        <v>5</v>
      </c>
      <c r="B9" s="135" t="s">
        <v>287</v>
      </c>
      <c r="C9" s="135" t="s">
        <v>288</v>
      </c>
      <c r="D9" s="135" t="s">
        <v>286</v>
      </c>
      <c r="E9" s="168">
        <v>1</v>
      </c>
      <c r="F9" s="238">
        <v>130000</v>
      </c>
      <c r="G9" s="237">
        <v>99</v>
      </c>
      <c r="H9" s="140">
        <v>20</v>
      </c>
      <c r="I9" s="140"/>
      <c r="J9" s="141">
        <f t="shared" si="0"/>
        <v>20</v>
      </c>
      <c r="K9" s="194"/>
      <c r="L9" s="195"/>
      <c r="M9" s="195"/>
      <c r="N9" s="195"/>
      <c r="O9" s="195"/>
      <c r="P9" s="195"/>
      <c r="Q9" s="195"/>
      <c r="R9" s="195"/>
      <c r="S9" s="195"/>
      <c r="T9" s="195"/>
      <c r="U9" s="195"/>
      <c r="V9" s="195"/>
      <c r="W9" s="195"/>
      <c r="X9" s="195"/>
    </row>
    <row r="10" spans="1:24" s="120" customFormat="1" ht="55.5">
      <c r="A10" s="118">
        <v>6</v>
      </c>
      <c r="B10" s="135" t="s">
        <v>289</v>
      </c>
      <c r="C10" s="135" t="s">
        <v>290</v>
      </c>
      <c r="D10" s="135" t="s">
        <v>286</v>
      </c>
      <c r="E10" s="168">
        <v>1</v>
      </c>
      <c r="F10" s="238">
        <v>113982</v>
      </c>
      <c r="G10" s="237">
        <v>105</v>
      </c>
      <c r="H10" s="140">
        <v>20</v>
      </c>
      <c r="I10" s="140"/>
      <c r="J10" s="141">
        <f t="shared" si="0"/>
        <v>20</v>
      </c>
      <c r="K10" s="194"/>
      <c r="L10" s="195"/>
      <c r="M10" s="195"/>
      <c r="N10" s="195"/>
      <c r="O10" s="195"/>
      <c r="P10" s="195"/>
      <c r="Q10" s="195"/>
      <c r="R10" s="195"/>
      <c r="S10" s="195"/>
      <c r="T10" s="195"/>
      <c r="U10" s="195"/>
      <c r="V10" s="195"/>
      <c r="W10" s="195"/>
      <c r="X10" s="195"/>
    </row>
    <row r="11" spans="1:24" s="120" customFormat="1" ht="27.75">
      <c r="A11" s="118">
        <v>7</v>
      </c>
      <c r="B11" s="135" t="s">
        <v>291</v>
      </c>
      <c r="C11" s="135" t="s">
        <v>292</v>
      </c>
      <c r="D11" s="135" t="s">
        <v>293</v>
      </c>
      <c r="E11" s="168">
        <v>1</v>
      </c>
      <c r="F11" s="139">
        <v>98000</v>
      </c>
      <c r="G11" s="237">
        <v>91</v>
      </c>
      <c r="H11" s="140">
        <v>1</v>
      </c>
      <c r="I11" s="140"/>
      <c r="J11" s="141">
        <f t="shared" si="0"/>
        <v>1</v>
      </c>
      <c r="K11" s="194"/>
      <c r="L11" s="195"/>
      <c r="M11" s="195"/>
      <c r="N11" s="195"/>
      <c r="O11" s="195"/>
      <c r="P11" s="195"/>
      <c r="Q11" s="195"/>
      <c r="R11" s="195"/>
      <c r="S11" s="195"/>
      <c r="T11" s="195"/>
      <c r="U11" s="195"/>
      <c r="V11" s="195"/>
      <c r="W11" s="195"/>
      <c r="X11" s="195"/>
    </row>
    <row r="12" spans="1:24" s="120" customFormat="1" ht="27.75">
      <c r="A12" s="118">
        <v>8</v>
      </c>
      <c r="B12" s="135" t="s">
        <v>331</v>
      </c>
      <c r="C12" s="135" t="s">
        <v>294</v>
      </c>
      <c r="D12" s="135" t="s">
        <v>282</v>
      </c>
      <c r="E12" s="168">
        <v>1</v>
      </c>
      <c r="F12" s="139">
        <v>315</v>
      </c>
      <c r="G12" s="237">
        <v>100</v>
      </c>
      <c r="H12" s="140"/>
      <c r="I12" s="140">
        <v>28</v>
      </c>
      <c r="J12" s="141">
        <f t="shared" si="0"/>
        <v>28</v>
      </c>
      <c r="K12" s="194"/>
      <c r="L12" s="195"/>
      <c r="M12" s="195"/>
      <c r="N12" s="195"/>
      <c r="O12" s="195"/>
      <c r="P12" s="195"/>
      <c r="Q12" s="195"/>
      <c r="R12" s="195"/>
      <c r="S12" s="195"/>
      <c r="T12" s="195"/>
      <c r="U12" s="195"/>
      <c r="V12" s="195"/>
      <c r="W12" s="195"/>
      <c r="X12" s="195"/>
    </row>
    <row r="13" spans="1:24" s="120" customFormat="1" ht="27.75">
      <c r="A13" s="118">
        <v>9</v>
      </c>
      <c r="B13" s="135" t="s">
        <v>295</v>
      </c>
      <c r="C13" s="135" t="s">
        <v>296</v>
      </c>
      <c r="D13" s="135" t="s">
        <v>332</v>
      </c>
      <c r="E13" s="168">
        <v>1</v>
      </c>
      <c r="F13" s="139">
        <v>275</v>
      </c>
      <c r="G13" s="237">
        <v>102</v>
      </c>
      <c r="H13" s="140"/>
      <c r="I13" s="140">
        <v>28</v>
      </c>
      <c r="J13" s="141">
        <f t="shared" si="0"/>
        <v>28</v>
      </c>
      <c r="K13" s="194"/>
      <c r="L13" s="195"/>
      <c r="M13" s="195"/>
      <c r="N13" s="195"/>
      <c r="O13" s="195"/>
      <c r="P13" s="195"/>
      <c r="Q13" s="195"/>
      <c r="R13" s="195"/>
      <c r="S13" s="195"/>
      <c r="T13" s="195"/>
      <c r="U13" s="195"/>
      <c r="V13" s="195"/>
      <c r="W13" s="195"/>
      <c r="X13" s="195"/>
    </row>
    <row r="14" spans="1:24" s="120" customFormat="1" ht="27.75">
      <c r="A14" s="118">
        <v>10</v>
      </c>
      <c r="B14" s="135" t="s">
        <v>297</v>
      </c>
      <c r="C14" s="135" t="s">
        <v>298</v>
      </c>
      <c r="D14" s="135" t="s">
        <v>332</v>
      </c>
      <c r="E14" s="168">
        <v>1</v>
      </c>
      <c r="F14" s="139">
        <v>198</v>
      </c>
      <c r="G14" s="237">
        <v>100</v>
      </c>
      <c r="H14" s="140"/>
      <c r="I14" s="140">
        <v>11</v>
      </c>
      <c r="J14" s="141">
        <f t="shared" si="0"/>
        <v>11</v>
      </c>
      <c r="K14" s="194"/>
      <c r="L14" s="195"/>
      <c r="M14" s="195"/>
      <c r="N14" s="195"/>
      <c r="O14" s="195"/>
      <c r="P14" s="195"/>
      <c r="Q14" s="195"/>
      <c r="R14" s="195"/>
      <c r="S14" s="195"/>
      <c r="T14" s="195"/>
      <c r="U14" s="195"/>
      <c r="V14" s="195"/>
      <c r="W14" s="195"/>
      <c r="X14" s="195"/>
    </row>
    <row r="15" spans="1:24" s="120" customFormat="1" ht="27.75">
      <c r="A15" s="118">
        <v>12</v>
      </c>
      <c r="B15" s="135" t="s">
        <v>299</v>
      </c>
      <c r="C15" s="135"/>
      <c r="D15" s="135" t="s">
        <v>332</v>
      </c>
      <c r="E15" s="168">
        <v>1</v>
      </c>
      <c r="F15" s="139">
        <v>25</v>
      </c>
      <c r="G15" s="237">
        <v>106</v>
      </c>
      <c r="H15" s="140"/>
      <c r="I15" s="140">
        <v>5</v>
      </c>
      <c r="J15" s="141">
        <f t="shared" si="0"/>
        <v>5</v>
      </c>
      <c r="K15" s="194"/>
      <c r="L15" s="195"/>
      <c r="M15" s="195"/>
      <c r="N15" s="195"/>
      <c r="O15" s="195"/>
      <c r="P15" s="195"/>
      <c r="Q15" s="195"/>
      <c r="R15" s="195"/>
      <c r="S15" s="195"/>
      <c r="T15" s="195"/>
      <c r="U15" s="195"/>
      <c r="V15" s="195"/>
      <c r="W15" s="195"/>
      <c r="X15" s="195"/>
    </row>
    <row r="16" spans="1:24" s="120" customFormat="1" ht="15.75">
      <c r="A16" s="118">
        <v>13</v>
      </c>
      <c r="B16" s="135" t="s">
        <v>300</v>
      </c>
      <c r="C16" s="135"/>
      <c r="D16" s="135" t="s">
        <v>332</v>
      </c>
      <c r="E16" s="168">
        <v>1</v>
      </c>
      <c r="F16" s="139">
        <v>71</v>
      </c>
      <c r="G16" s="237">
        <v>100</v>
      </c>
      <c r="H16" s="140"/>
      <c r="I16" s="140">
        <v>5</v>
      </c>
      <c r="J16" s="141">
        <f t="shared" si="0"/>
        <v>5</v>
      </c>
      <c r="K16" s="194"/>
      <c r="L16" s="195"/>
      <c r="M16" s="195"/>
      <c r="N16" s="195"/>
      <c r="O16" s="195"/>
      <c r="P16" s="195"/>
      <c r="Q16" s="195"/>
      <c r="R16" s="195"/>
      <c r="S16" s="195"/>
      <c r="T16" s="195"/>
      <c r="U16" s="195"/>
      <c r="V16" s="195"/>
      <c r="W16" s="195"/>
      <c r="X16" s="195"/>
    </row>
    <row r="17" spans="1:24" s="120" customFormat="1" ht="27.75">
      <c r="A17" s="118">
        <v>14</v>
      </c>
      <c r="B17" s="135" t="s">
        <v>301</v>
      </c>
      <c r="C17" s="135" t="s">
        <v>302</v>
      </c>
      <c r="D17" s="135" t="s">
        <v>303</v>
      </c>
      <c r="E17" s="168">
        <v>1</v>
      </c>
      <c r="F17" s="139">
        <v>11</v>
      </c>
      <c r="G17" s="237">
        <v>91</v>
      </c>
      <c r="H17" s="140">
        <v>1</v>
      </c>
      <c r="I17" s="140"/>
      <c r="J17" s="141">
        <f t="shared" si="0"/>
        <v>1</v>
      </c>
      <c r="K17" s="194"/>
      <c r="L17" s="195"/>
      <c r="M17" s="195"/>
      <c r="N17" s="195"/>
      <c r="O17" s="195"/>
      <c r="P17" s="195"/>
      <c r="Q17" s="195"/>
      <c r="R17" s="195"/>
      <c r="S17" s="195"/>
      <c r="T17" s="195"/>
      <c r="U17" s="195"/>
      <c r="V17" s="195"/>
      <c r="W17" s="195"/>
      <c r="X17" s="195"/>
    </row>
    <row r="18" spans="1:24" s="120" customFormat="1" ht="27.75">
      <c r="A18" s="118">
        <v>15</v>
      </c>
      <c r="B18" s="135" t="s">
        <v>304</v>
      </c>
      <c r="C18" s="135" t="s">
        <v>305</v>
      </c>
      <c r="D18" s="135" t="s">
        <v>306</v>
      </c>
      <c r="E18" s="168">
        <v>1</v>
      </c>
      <c r="F18" s="139">
        <v>119</v>
      </c>
      <c r="G18" s="237">
        <v>92</v>
      </c>
      <c r="H18" s="140">
        <v>1</v>
      </c>
      <c r="I18" s="140"/>
      <c r="J18" s="141">
        <f t="shared" si="0"/>
        <v>1</v>
      </c>
      <c r="K18" s="194"/>
      <c r="L18" s="195"/>
      <c r="M18" s="195"/>
      <c r="N18" s="195"/>
      <c r="O18" s="195"/>
      <c r="P18" s="195"/>
      <c r="Q18" s="195"/>
      <c r="R18" s="195"/>
      <c r="S18" s="195"/>
      <c r="T18" s="195"/>
      <c r="U18" s="195"/>
      <c r="V18" s="195"/>
      <c r="W18" s="195"/>
      <c r="X18" s="195"/>
    </row>
    <row r="19" spans="1:24" s="120" customFormat="1" ht="27.75">
      <c r="A19" s="118">
        <v>16</v>
      </c>
      <c r="B19" s="135" t="s">
        <v>307</v>
      </c>
      <c r="C19" s="135" t="s">
        <v>308</v>
      </c>
      <c r="D19" s="135" t="s">
        <v>306</v>
      </c>
      <c r="E19" s="168">
        <v>1</v>
      </c>
      <c r="F19" s="139">
        <v>92</v>
      </c>
      <c r="G19" s="237">
        <v>93</v>
      </c>
      <c r="H19" s="140">
        <v>1</v>
      </c>
      <c r="I19" s="140"/>
      <c r="J19" s="141">
        <f t="shared" si="0"/>
        <v>1</v>
      </c>
      <c r="K19" s="194"/>
      <c r="L19" s="195"/>
      <c r="M19" s="195"/>
      <c r="N19" s="195"/>
      <c r="O19" s="195"/>
      <c r="P19" s="195"/>
      <c r="Q19" s="195"/>
      <c r="R19" s="195"/>
      <c r="S19" s="195"/>
      <c r="T19" s="195"/>
      <c r="U19" s="195"/>
      <c r="V19" s="195"/>
      <c r="W19" s="195"/>
      <c r="X19" s="195"/>
    </row>
    <row r="20" spans="1:24" s="120" customFormat="1" ht="15.75">
      <c r="A20" s="118">
        <v>18</v>
      </c>
      <c r="B20" s="135" t="s">
        <v>309</v>
      </c>
      <c r="C20" s="135" t="s">
        <v>310</v>
      </c>
      <c r="D20" s="135" t="s">
        <v>306</v>
      </c>
      <c r="E20" s="168">
        <v>1</v>
      </c>
      <c r="F20" s="139">
        <v>38</v>
      </c>
      <c r="G20" s="237">
        <v>96</v>
      </c>
      <c r="H20" s="140">
        <v>5</v>
      </c>
      <c r="I20" s="140"/>
      <c r="J20" s="141">
        <f t="shared" si="0"/>
        <v>5</v>
      </c>
      <c r="K20" s="194"/>
      <c r="L20" s="195"/>
      <c r="M20" s="195"/>
      <c r="N20" s="195"/>
      <c r="O20" s="195"/>
      <c r="P20" s="195"/>
      <c r="Q20" s="195"/>
      <c r="R20" s="195"/>
      <c r="S20" s="195"/>
      <c r="T20" s="195"/>
      <c r="U20" s="195"/>
      <c r="V20" s="195"/>
      <c r="W20" s="195"/>
      <c r="X20" s="195"/>
    </row>
    <row r="21" spans="1:24" s="120" customFormat="1" ht="15.75">
      <c r="A21" s="118">
        <v>20</v>
      </c>
      <c r="B21" s="135" t="s">
        <v>311</v>
      </c>
      <c r="C21" s="135" t="s">
        <v>312</v>
      </c>
      <c r="D21" s="135" t="s">
        <v>333</v>
      </c>
      <c r="E21" s="168">
        <v>1</v>
      </c>
      <c r="F21" s="139">
        <v>31</v>
      </c>
      <c r="G21" s="237">
        <v>100</v>
      </c>
      <c r="H21" s="140">
        <v>1</v>
      </c>
      <c r="I21" s="140"/>
      <c r="J21" s="141">
        <f t="shared" si="0"/>
        <v>1</v>
      </c>
      <c r="K21" s="194"/>
      <c r="L21" s="195"/>
      <c r="M21" s="195"/>
      <c r="N21" s="195"/>
      <c r="O21" s="195"/>
      <c r="P21" s="195"/>
      <c r="Q21" s="195"/>
      <c r="R21" s="195"/>
      <c r="S21" s="195"/>
      <c r="T21" s="195"/>
      <c r="U21" s="195"/>
      <c r="V21" s="195"/>
      <c r="W21" s="195"/>
      <c r="X21" s="195"/>
    </row>
    <row r="22" spans="1:24" s="120" customFormat="1" ht="27.75">
      <c r="A22" s="118">
        <v>21</v>
      </c>
      <c r="B22" s="135" t="s">
        <v>313</v>
      </c>
      <c r="C22" s="135" t="s">
        <v>314</v>
      </c>
      <c r="D22" s="135" t="s">
        <v>333</v>
      </c>
      <c r="E22" s="168">
        <v>1</v>
      </c>
      <c r="F22" s="139">
        <v>98</v>
      </c>
      <c r="G22" s="237">
        <v>101</v>
      </c>
      <c r="H22" s="140">
        <v>1</v>
      </c>
      <c r="I22" s="140"/>
      <c r="J22" s="141">
        <f t="shared" si="0"/>
        <v>1</v>
      </c>
      <c r="K22" s="194"/>
      <c r="L22" s="195"/>
      <c r="M22" s="195"/>
      <c r="N22" s="195"/>
      <c r="O22" s="195"/>
      <c r="P22" s="195"/>
      <c r="Q22" s="195"/>
      <c r="R22" s="195"/>
      <c r="S22" s="195"/>
      <c r="T22" s="195"/>
      <c r="U22" s="195"/>
      <c r="V22" s="195"/>
      <c r="W22" s="195"/>
      <c r="X22" s="195"/>
    </row>
    <row r="23" spans="1:24" s="120" customFormat="1" ht="27.75">
      <c r="A23" s="118">
        <v>22</v>
      </c>
      <c r="B23" s="135" t="s">
        <v>315</v>
      </c>
      <c r="C23" s="135" t="s">
        <v>316</v>
      </c>
      <c r="D23" s="135" t="s">
        <v>333</v>
      </c>
      <c r="E23" s="168">
        <v>1</v>
      </c>
      <c r="F23" s="139">
        <v>14</v>
      </c>
      <c r="G23" s="237">
        <v>102</v>
      </c>
      <c r="H23" s="141">
        <v>1</v>
      </c>
      <c r="I23" s="141"/>
      <c r="J23" s="141">
        <f t="shared" si="0"/>
        <v>1</v>
      </c>
      <c r="K23" s="194"/>
      <c r="L23" s="195"/>
      <c r="M23" s="195"/>
      <c r="N23" s="195"/>
      <c r="O23" s="195"/>
      <c r="P23" s="195"/>
      <c r="Q23" s="195"/>
      <c r="R23" s="195"/>
      <c r="S23" s="195"/>
      <c r="T23" s="195"/>
      <c r="U23" s="195"/>
      <c r="V23" s="195"/>
      <c r="W23" s="195"/>
      <c r="X23" s="195"/>
    </row>
    <row r="24" spans="1:24" s="120" customFormat="1" ht="42">
      <c r="A24" s="118">
        <v>23</v>
      </c>
      <c r="B24" s="135" t="s">
        <v>317</v>
      </c>
      <c r="C24" s="135" t="s">
        <v>318</v>
      </c>
      <c r="D24" s="135" t="s">
        <v>334</v>
      </c>
      <c r="E24" s="168">
        <v>4</v>
      </c>
      <c r="F24" s="139">
        <v>10</v>
      </c>
      <c r="G24" s="237">
        <v>104</v>
      </c>
      <c r="H24" s="141">
        <v>1</v>
      </c>
      <c r="I24" s="141"/>
      <c r="J24" s="141">
        <f t="shared" si="0"/>
        <v>1</v>
      </c>
      <c r="K24" s="194"/>
      <c r="L24" s="195"/>
      <c r="M24" s="195"/>
      <c r="N24" s="195"/>
      <c r="O24" s="195"/>
      <c r="P24" s="195"/>
      <c r="Q24" s="195"/>
      <c r="R24" s="195"/>
      <c r="S24" s="195"/>
      <c r="T24" s="195"/>
      <c r="U24" s="195"/>
      <c r="V24" s="195"/>
      <c r="W24" s="195"/>
      <c r="X24" s="195"/>
    </row>
    <row r="25" spans="1:24" s="120" customFormat="1" ht="42">
      <c r="A25" s="118">
        <v>24</v>
      </c>
      <c r="B25" s="135" t="s">
        <v>319</v>
      </c>
      <c r="C25" s="135" t="s">
        <v>320</v>
      </c>
      <c r="D25" s="135" t="s">
        <v>335</v>
      </c>
      <c r="E25" s="168">
        <v>1</v>
      </c>
      <c r="F25" s="139">
        <v>18000</v>
      </c>
      <c r="G25" s="237">
        <v>92</v>
      </c>
      <c r="H25" s="141"/>
      <c r="I25" s="141">
        <v>2</v>
      </c>
      <c r="J25" s="141">
        <f t="shared" si="0"/>
        <v>2</v>
      </c>
      <c r="K25" s="194"/>
      <c r="L25" s="195"/>
      <c r="M25" s="195"/>
      <c r="N25" s="195"/>
      <c r="O25" s="195"/>
      <c r="P25" s="195"/>
      <c r="Q25" s="195"/>
      <c r="R25" s="195"/>
      <c r="S25" s="195"/>
      <c r="T25" s="195"/>
      <c r="U25" s="195"/>
      <c r="V25" s="195"/>
      <c r="W25" s="195"/>
      <c r="X25" s="195"/>
    </row>
    <row r="26" spans="1:24" s="120" customFormat="1" ht="42">
      <c r="A26" s="118">
        <v>25</v>
      </c>
      <c r="B26" s="135" t="s">
        <v>321</v>
      </c>
      <c r="C26" s="135" t="s">
        <v>322</v>
      </c>
      <c r="D26" s="135" t="s">
        <v>335</v>
      </c>
      <c r="E26" s="168">
        <v>1</v>
      </c>
      <c r="F26" s="139">
        <v>14800</v>
      </c>
      <c r="G26" s="237">
        <v>100</v>
      </c>
      <c r="H26" s="140"/>
      <c r="I26" s="140">
        <v>5</v>
      </c>
      <c r="J26" s="141">
        <f t="shared" si="0"/>
        <v>5</v>
      </c>
      <c r="K26" s="194"/>
      <c r="L26" s="195"/>
      <c r="M26" s="195"/>
      <c r="N26" s="195"/>
      <c r="O26" s="195"/>
      <c r="P26" s="195"/>
      <c r="Q26" s="195"/>
      <c r="R26" s="195"/>
      <c r="S26" s="195"/>
      <c r="T26" s="195"/>
      <c r="U26" s="195"/>
      <c r="V26" s="195"/>
      <c r="W26" s="195"/>
      <c r="X26" s="195"/>
    </row>
    <row r="27" spans="1:24" s="120" customFormat="1" ht="42">
      <c r="A27" s="118">
        <v>27</v>
      </c>
      <c r="B27" s="135" t="s">
        <v>323</v>
      </c>
      <c r="C27" s="135" t="s">
        <v>324</v>
      </c>
      <c r="D27" s="135" t="s">
        <v>335</v>
      </c>
      <c r="E27" s="168">
        <v>1</v>
      </c>
      <c r="F27" s="139">
        <v>14999</v>
      </c>
      <c r="G27" s="237">
        <v>101</v>
      </c>
      <c r="H27" s="140"/>
      <c r="I27" s="140">
        <v>2</v>
      </c>
      <c r="J27" s="141">
        <f t="shared" si="0"/>
        <v>2</v>
      </c>
      <c r="K27" s="194"/>
      <c r="L27" s="195"/>
      <c r="M27" s="195"/>
      <c r="N27" s="195"/>
      <c r="O27" s="195"/>
      <c r="P27" s="195"/>
      <c r="Q27" s="195"/>
      <c r="R27" s="195"/>
      <c r="S27" s="195"/>
      <c r="T27" s="195"/>
      <c r="U27" s="195"/>
      <c r="V27" s="195"/>
      <c r="W27" s="195"/>
      <c r="X27" s="195"/>
    </row>
    <row r="28" spans="1:24" s="120" customFormat="1" ht="27.75">
      <c r="A28" s="118">
        <v>29</v>
      </c>
      <c r="B28" s="135" t="s">
        <v>325</v>
      </c>
      <c r="C28" s="135" t="s">
        <v>326</v>
      </c>
      <c r="D28" s="135" t="s">
        <v>335</v>
      </c>
      <c r="E28" s="168">
        <v>1</v>
      </c>
      <c r="F28" s="139">
        <v>92000</v>
      </c>
      <c r="G28" s="237">
        <v>103</v>
      </c>
      <c r="H28" s="140"/>
      <c r="I28" s="140">
        <v>7</v>
      </c>
      <c r="J28" s="141">
        <f t="shared" si="0"/>
        <v>7</v>
      </c>
      <c r="K28" s="194"/>
      <c r="L28" s="195"/>
      <c r="M28" s="195"/>
      <c r="N28" s="195"/>
      <c r="O28" s="195"/>
      <c r="P28" s="195"/>
      <c r="Q28" s="195"/>
      <c r="R28" s="195"/>
      <c r="S28" s="195"/>
      <c r="T28" s="195"/>
      <c r="U28" s="195"/>
      <c r="V28" s="195"/>
      <c r="W28" s="195"/>
      <c r="X28" s="195"/>
    </row>
    <row r="29" spans="1:24" s="120" customFormat="1" ht="15.75">
      <c r="A29" s="118">
        <v>25</v>
      </c>
      <c r="B29" s="161"/>
      <c r="C29" s="160"/>
      <c r="D29" s="160"/>
      <c r="E29" s="163"/>
      <c r="F29" s="163"/>
      <c r="G29" s="163"/>
      <c r="H29" s="165"/>
      <c r="I29" s="165"/>
      <c r="J29" s="138">
        <f>H29+I29</f>
        <v>0</v>
      </c>
      <c r="K29" s="194"/>
      <c r="L29" s="195"/>
      <c r="M29" s="195"/>
      <c r="N29" s="195"/>
      <c r="O29" s="195"/>
      <c r="P29" s="195"/>
      <c r="Q29" s="195"/>
      <c r="R29" s="195"/>
      <c r="S29" s="195"/>
      <c r="T29" s="195"/>
      <c r="U29" s="195"/>
      <c r="V29" s="195"/>
      <c r="W29" s="195"/>
      <c r="X29" s="195"/>
    </row>
    <row r="30" spans="1:24" s="120" customFormat="1" ht="15.75">
      <c r="A30" s="118">
        <v>26</v>
      </c>
      <c r="B30" s="161"/>
      <c r="C30" s="160"/>
      <c r="D30" s="160"/>
      <c r="E30" s="163"/>
      <c r="F30" s="163"/>
      <c r="G30" s="163"/>
      <c r="H30" s="165"/>
      <c r="I30" s="165"/>
      <c r="J30" s="138">
        <f>H30+I30</f>
        <v>0</v>
      </c>
      <c r="K30" s="194"/>
      <c r="L30" s="195"/>
      <c r="M30" s="195"/>
      <c r="N30" s="195"/>
      <c r="O30" s="195"/>
      <c r="P30" s="195"/>
      <c r="Q30" s="195"/>
      <c r="R30" s="195"/>
      <c r="S30" s="195"/>
      <c r="T30" s="195"/>
      <c r="U30" s="195"/>
      <c r="V30" s="195"/>
      <c r="W30" s="195"/>
      <c r="X30" s="195"/>
    </row>
    <row r="31" spans="1:24" s="120" customFormat="1" ht="15.75">
      <c r="A31" s="118">
        <v>27</v>
      </c>
      <c r="B31" s="161"/>
      <c r="C31" s="160"/>
      <c r="D31" s="160"/>
      <c r="E31" s="163"/>
      <c r="F31" s="163"/>
      <c r="G31" s="163"/>
      <c r="H31" s="165"/>
      <c r="I31" s="165"/>
      <c r="J31" s="138">
        <f>H31+I31</f>
        <v>0</v>
      </c>
      <c r="K31" s="194"/>
      <c r="L31" s="195"/>
      <c r="M31" s="195"/>
      <c r="N31" s="195"/>
      <c r="O31" s="195"/>
      <c r="P31" s="195"/>
      <c r="Q31" s="195"/>
      <c r="R31" s="195"/>
      <c r="S31" s="195"/>
      <c r="T31" s="195"/>
      <c r="U31" s="195"/>
      <c r="V31" s="195"/>
      <c r="W31" s="195"/>
      <c r="X31" s="195"/>
    </row>
    <row r="32" spans="1:24" s="120" customFormat="1" ht="15.75">
      <c r="A32" s="118">
        <v>28</v>
      </c>
      <c r="B32" s="161"/>
      <c r="C32" s="160"/>
      <c r="D32" s="160"/>
      <c r="E32" s="163"/>
      <c r="F32" s="163"/>
      <c r="G32" s="163"/>
      <c r="H32" s="165"/>
      <c r="I32" s="165"/>
      <c r="J32" s="138">
        <f aca="true" t="shared" si="1" ref="J32:J38">H32+I32</f>
        <v>0</v>
      </c>
      <c r="K32" s="194"/>
      <c r="L32" s="195"/>
      <c r="M32" s="195"/>
      <c r="N32" s="195"/>
      <c r="O32" s="195"/>
      <c r="P32" s="195"/>
      <c r="Q32" s="195"/>
      <c r="R32" s="195"/>
      <c r="S32" s="195"/>
      <c r="T32" s="195"/>
      <c r="U32" s="195"/>
      <c r="V32" s="195"/>
      <c r="W32" s="195"/>
      <c r="X32" s="195"/>
    </row>
    <row r="33" spans="1:24" s="120" customFormat="1" ht="15.75">
      <c r="A33" s="118">
        <v>29</v>
      </c>
      <c r="B33" s="161"/>
      <c r="C33" s="160"/>
      <c r="D33" s="160"/>
      <c r="E33" s="163"/>
      <c r="F33" s="163"/>
      <c r="G33" s="163"/>
      <c r="H33" s="165"/>
      <c r="I33" s="165"/>
      <c r="J33" s="138">
        <f t="shared" si="1"/>
        <v>0</v>
      </c>
      <c r="K33" s="194"/>
      <c r="L33" s="195"/>
      <c r="M33" s="195"/>
      <c r="N33" s="195"/>
      <c r="O33" s="195"/>
      <c r="P33" s="195"/>
      <c r="Q33" s="195"/>
      <c r="R33" s="195"/>
      <c r="S33" s="195"/>
      <c r="T33" s="195"/>
      <c r="U33" s="195"/>
      <c r="V33" s="195"/>
      <c r="W33" s="195"/>
      <c r="X33" s="195"/>
    </row>
    <row r="34" spans="1:24" s="120" customFormat="1" ht="15.75">
      <c r="A34" s="118">
        <v>30</v>
      </c>
      <c r="B34" s="161"/>
      <c r="C34" s="160"/>
      <c r="D34" s="160"/>
      <c r="E34" s="163"/>
      <c r="F34" s="163"/>
      <c r="G34" s="163"/>
      <c r="H34" s="165"/>
      <c r="I34" s="165"/>
      <c r="J34" s="138">
        <f t="shared" si="1"/>
        <v>0</v>
      </c>
      <c r="K34" s="194"/>
      <c r="L34" s="195"/>
      <c r="M34" s="195"/>
      <c r="N34" s="195"/>
      <c r="O34" s="195"/>
      <c r="P34" s="195"/>
      <c r="Q34" s="195"/>
      <c r="R34" s="195"/>
      <c r="S34" s="195"/>
      <c r="T34" s="195"/>
      <c r="U34" s="195"/>
      <c r="V34" s="195"/>
      <c r="W34" s="195"/>
      <c r="X34" s="195"/>
    </row>
    <row r="35" spans="1:24" s="120" customFormat="1" ht="15.75">
      <c r="A35" s="118">
        <v>31</v>
      </c>
      <c r="B35" s="161"/>
      <c r="C35" s="160"/>
      <c r="D35" s="160"/>
      <c r="E35" s="163"/>
      <c r="F35" s="163"/>
      <c r="G35" s="163"/>
      <c r="H35" s="165"/>
      <c r="I35" s="165"/>
      <c r="J35" s="138">
        <f>H35+I35</f>
        <v>0</v>
      </c>
      <c r="K35" s="194"/>
      <c r="L35" s="195"/>
      <c r="M35" s="195"/>
      <c r="N35" s="195"/>
      <c r="O35" s="195"/>
      <c r="P35" s="195"/>
      <c r="Q35" s="195"/>
      <c r="R35" s="195"/>
      <c r="S35" s="195"/>
      <c r="T35" s="195"/>
      <c r="U35" s="195"/>
      <c r="V35" s="195"/>
      <c r="W35" s="195"/>
      <c r="X35" s="195"/>
    </row>
    <row r="36" spans="1:24" s="120" customFormat="1" ht="15.75">
      <c r="A36" s="118">
        <v>32</v>
      </c>
      <c r="B36" s="161"/>
      <c r="C36" s="160"/>
      <c r="D36" s="160"/>
      <c r="E36" s="163"/>
      <c r="F36" s="163"/>
      <c r="G36" s="163"/>
      <c r="H36" s="165"/>
      <c r="I36" s="165"/>
      <c r="J36" s="138">
        <f>H36+I36</f>
        <v>0</v>
      </c>
      <c r="K36" s="194"/>
      <c r="L36" s="195"/>
      <c r="M36" s="195"/>
      <c r="N36" s="195"/>
      <c r="O36" s="195"/>
      <c r="P36" s="195"/>
      <c r="Q36" s="195"/>
      <c r="R36" s="195"/>
      <c r="S36" s="195"/>
      <c r="T36" s="195"/>
      <c r="U36" s="195"/>
      <c r="V36" s="195"/>
      <c r="W36" s="195"/>
      <c r="X36" s="195"/>
    </row>
    <row r="37" spans="1:24" s="120" customFormat="1" ht="15.75">
      <c r="A37" s="118">
        <v>33</v>
      </c>
      <c r="B37" s="161"/>
      <c r="C37" s="160"/>
      <c r="D37" s="160"/>
      <c r="E37" s="163"/>
      <c r="F37" s="163"/>
      <c r="G37" s="163"/>
      <c r="H37" s="165"/>
      <c r="I37" s="165"/>
      <c r="J37" s="138">
        <f>H37+I37</f>
        <v>0</v>
      </c>
      <c r="K37" s="194"/>
      <c r="L37" s="195"/>
      <c r="M37" s="195"/>
      <c r="N37" s="195"/>
      <c r="O37" s="195"/>
      <c r="P37" s="195"/>
      <c r="Q37" s="195"/>
      <c r="R37" s="195"/>
      <c r="S37" s="195"/>
      <c r="T37" s="195"/>
      <c r="U37" s="195"/>
      <c r="V37" s="195"/>
      <c r="W37" s="195"/>
      <c r="X37" s="195"/>
    </row>
    <row r="38" spans="1:24" s="120" customFormat="1" ht="15.75">
      <c r="A38" s="118">
        <v>34</v>
      </c>
      <c r="B38" s="161"/>
      <c r="C38" s="160"/>
      <c r="D38" s="160"/>
      <c r="E38" s="163"/>
      <c r="F38" s="163"/>
      <c r="G38" s="163"/>
      <c r="H38" s="165"/>
      <c r="I38" s="165"/>
      <c r="J38" s="138">
        <f t="shared" si="1"/>
        <v>0</v>
      </c>
      <c r="K38" s="194"/>
      <c r="L38" s="195"/>
      <c r="M38" s="195"/>
      <c r="N38" s="195"/>
      <c r="O38" s="195"/>
      <c r="P38" s="195"/>
      <c r="Q38" s="195"/>
      <c r="R38" s="195"/>
      <c r="S38" s="195"/>
      <c r="T38" s="195"/>
      <c r="U38" s="195"/>
      <c r="V38" s="195"/>
      <c r="W38" s="195"/>
      <c r="X38" s="195"/>
    </row>
    <row r="39" spans="1:25" ht="30" customHeight="1">
      <c r="A39" s="306" t="s">
        <v>92</v>
      </c>
      <c r="B39" s="307"/>
      <c r="C39" s="308"/>
      <c r="D39" s="101"/>
      <c r="E39" s="121"/>
      <c r="F39" s="121"/>
      <c r="G39" s="119"/>
      <c r="H39" s="167">
        <f>SUM(H5:H38)</f>
        <v>3140</v>
      </c>
      <c r="I39" s="167">
        <f>SUM(I5:I38)</f>
        <v>93</v>
      </c>
      <c r="J39" s="167">
        <f>SUM(J5:J38)</f>
        <v>3233</v>
      </c>
      <c r="K39" s="200"/>
      <c r="L39" s="201"/>
      <c r="M39" s="201"/>
      <c r="N39" s="201"/>
      <c r="O39" s="201"/>
      <c r="P39" s="201"/>
      <c r="Q39" s="201"/>
      <c r="R39" s="201"/>
      <c r="S39" s="201"/>
      <c r="T39" s="201"/>
      <c r="U39" s="201"/>
      <c r="V39" s="201"/>
      <c r="W39" s="201"/>
      <c r="X39" s="201"/>
      <c r="Y39" s="180"/>
    </row>
    <row r="40" spans="1:24" ht="15.75">
      <c r="A40" s="116" t="s">
        <v>93</v>
      </c>
      <c r="B40" s="113"/>
      <c r="C40" s="113"/>
      <c r="D40" s="113"/>
      <c r="E40" s="113"/>
      <c r="F40" s="113"/>
      <c r="G40" s="113"/>
      <c r="H40" s="113"/>
      <c r="I40" s="113"/>
      <c r="J40" s="202"/>
      <c r="K40" s="198"/>
      <c r="L40" s="198"/>
      <c r="M40" s="198"/>
      <c r="N40" s="198"/>
      <c r="O40" s="198"/>
      <c r="P40" s="198"/>
      <c r="Q40" s="198"/>
      <c r="R40" s="198"/>
      <c r="S40" s="198"/>
      <c r="T40" s="198"/>
      <c r="U40" s="198"/>
      <c r="V40" s="199"/>
      <c r="W40" s="199"/>
      <c r="X40" s="199"/>
    </row>
    <row r="41" spans="1:3" s="113" customFormat="1" ht="15.75">
      <c r="A41" s="309" t="s">
        <v>94</v>
      </c>
      <c r="B41" s="310"/>
      <c r="C41" s="125"/>
    </row>
    <row r="42" spans="2:6" ht="53.25" customHeight="1">
      <c r="B42" s="311" t="s">
        <v>95</v>
      </c>
      <c r="C42" s="312"/>
      <c r="D42" s="303"/>
      <c r="E42" s="304"/>
      <c r="F42" s="113" t="s">
        <v>96</v>
      </c>
    </row>
    <row r="43" spans="2:6" ht="15.75">
      <c r="B43" s="301" t="s">
        <v>97</v>
      </c>
      <c r="C43" s="302"/>
      <c r="D43" s="303"/>
      <c r="E43" s="304"/>
      <c r="F43" s="113" t="s">
        <v>96</v>
      </c>
    </row>
  </sheetData>
  <sheetProtection/>
  <mergeCells count="7">
    <mergeCell ref="B43:C43"/>
    <mergeCell ref="D42:E42"/>
    <mergeCell ref="D43:E43"/>
    <mergeCell ref="A1:J1"/>
    <mergeCell ref="A39:C39"/>
    <mergeCell ref="A41:B41"/>
    <mergeCell ref="B42:C42"/>
  </mergeCells>
  <printOptions/>
  <pageMargins left="0.35433070866141736"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55"/>
  <sheetViews>
    <sheetView zoomScalePageLayoutView="0" workbookViewId="0" topLeftCell="A1">
      <selection activeCell="P5" sqref="P5"/>
    </sheetView>
  </sheetViews>
  <sheetFormatPr defaultColWidth="9.00390625" defaultRowHeight="16.5"/>
  <cols>
    <col min="1" max="1" width="3.875" style="80" customWidth="1"/>
    <col min="2" max="2" width="14.625" style="80" customWidth="1"/>
    <col min="3" max="3" width="5.50390625" style="80" bestFit="1" customWidth="1"/>
    <col min="4" max="4" width="8.625" style="80" customWidth="1"/>
    <col min="5" max="5" width="5.50390625" style="80" bestFit="1" customWidth="1"/>
    <col min="6" max="6" width="13.00390625" style="80" customWidth="1"/>
    <col min="7" max="7" width="11.625" style="80" customWidth="1"/>
    <col min="8" max="8" width="13.50390625" style="80" customWidth="1"/>
    <col min="9" max="9" width="17.125" style="80" customWidth="1"/>
    <col min="10" max="10" width="7.00390625" style="80" customWidth="1"/>
    <col min="11" max="22" width="8.875" style="80" customWidth="1"/>
    <col min="23" max="23" width="6.75390625" style="80" customWidth="1"/>
    <col min="24" max="16384" width="8.875" style="80" customWidth="1"/>
  </cols>
  <sheetData>
    <row r="1" spans="1:9" ht="15.75">
      <c r="A1" s="113" t="s">
        <v>404</v>
      </c>
      <c r="B1" s="113"/>
      <c r="C1" s="113"/>
      <c r="D1" s="113"/>
      <c r="E1" s="113"/>
      <c r="F1" s="113"/>
      <c r="G1" s="113"/>
      <c r="H1" s="113"/>
      <c r="I1" s="113"/>
    </row>
    <row r="2" spans="1:9" ht="15.75">
      <c r="A2" s="113"/>
      <c r="B2" s="113"/>
      <c r="C2" s="113"/>
      <c r="D2" s="113"/>
      <c r="E2" s="113"/>
      <c r="F2" s="113"/>
      <c r="G2" s="113"/>
      <c r="H2" s="113"/>
      <c r="I2" s="117" t="s">
        <v>50</v>
      </c>
    </row>
    <row r="3" spans="1:24" s="120" customFormat="1" ht="32.25">
      <c r="A3" s="118" t="s">
        <v>98</v>
      </c>
      <c r="B3" s="118" t="s">
        <v>99</v>
      </c>
      <c r="C3" s="118" t="s">
        <v>100</v>
      </c>
      <c r="D3" s="118" t="s">
        <v>101</v>
      </c>
      <c r="E3" s="118" t="s">
        <v>102</v>
      </c>
      <c r="F3" s="118" t="s">
        <v>103</v>
      </c>
      <c r="G3" s="118" t="s">
        <v>104</v>
      </c>
      <c r="H3" s="118" t="s">
        <v>105</v>
      </c>
      <c r="I3" s="118" t="s">
        <v>106</v>
      </c>
      <c r="J3" s="197"/>
      <c r="K3" s="198"/>
      <c r="L3" s="198"/>
      <c r="M3" s="198"/>
      <c r="N3" s="198"/>
      <c r="O3" s="198"/>
      <c r="P3" s="198"/>
      <c r="Q3" s="198"/>
      <c r="R3" s="198"/>
      <c r="S3" s="198"/>
      <c r="T3" s="198"/>
      <c r="U3" s="198"/>
      <c r="V3" s="199"/>
      <c r="W3" s="199"/>
      <c r="X3" s="199"/>
    </row>
    <row r="4" spans="1:24" s="120" customFormat="1" ht="42">
      <c r="A4" s="146">
        <v>1</v>
      </c>
      <c r="B4" s="135" t="s">
        <v>281</v>
      </c>
      <c r="C4" s="239" t="s">
        <v>196</v>
      </c>
      <c r="D4" s="137">
        <v>25</v>
      </c>
      <c r="E4" s="136">
        <v>1</v>
      </c>
      <c r="F4" s="137">
        <v>25</v>
      </c>
      <c r="G4" s="137"/>
      <c r="H4" s="141">
        <f aca="true" t="shared" si="0" ref="H4:H44">F4+G4</f>
        <v>25</v>
      </c>
      <c r="I4" s="135" t="s">
        <v>337</v>
      </c>
      <c r="J4" s="195"/>
      <c r="K4" s="195"/>
      <c r="L4" s="195"/>
      <c r="M4" s="195"/>
      <c r="N4" s="195"/>
      <c r="O4" s="195"/>
      <c r="P4" s="195"/>
      <c r="Q4" s="195"/>
      <c r="R4" s="195"/>
      <c r="S4" s="195"/>
      <c r="T4" s="195"/>
      <c r="U4" s="195"/>
      <c r="V4" s="195"/>
      <c r="W4" s="195"/>
      <c r="X4" s="195"/>
    </row>
    <row r="5" spans="1:24" s="120" customFormat="1" ht="55.5">
      <c r="A5" s="146">
        <v>2</v>
      </c>
      <c r="B5" s="135" t="s">
        <v>281</v>
      </c>
      <c r="C5" s="239" t="s">
        <v>196</v>
      </c>
      <c r="D5" s="137">
        <v>25</v>
      </c>
      <c r="E5" s="136">
        <v>1</v>
      </c>
      <c r="F5" s="137">
        <v>25</v>
      </c>
      <c r="G5" s="137"/>
      <c r="H5" s="141">
        <f t="shared" si="0"/>
        <v>25</v>
      </c>
      <c r="I5" s="135" t="s">
        <v>338</v>
      </c>
      <c r="J5" s="195"/>
      <c r="K5" s="195"/>
      <c r="L5" s="195"/>
      <c r="M5" s="195"/>
      <c r="N5" s="195"/>
      <c r="O5" s="195"/>
      <c r="P5" s="195"/>
      <c r="Q5" s="195"/>
      <c r="R5" s="195"/>
      <c r="S5" s="195"/>
      <c r="T5" s="195"/>
      <c r="U5" s="195"/>
      <c r="V5" s="195"/>
      <c r="W5" s="195"/>
      <c r="X5" s="195"/>
    </row>
    <row r="6" spans="1:24" s="120" customFormat="1" ht="55.5">
      <c r="A6" s="146">
        <v>3</v>
      </c>
      <c r="B6" s="135" t="s">
        <v>339</v>
      </c>
      <c r="C6" s="239" t="s">
        <v>196</v>
      </c>
      <c r="D6" s="137">
        <v>30</v>
      </c>
      <c r="E6" s="136">
        <v>1</v>
      </c>
      <c r="F6" s="137">
        <v>30</v>
      </c>
      <c r="G6" s="137"/>
      <c r="H6" s="141">
        <f t="shared" si="0"/>
        <v>30</v>
      </c>
      <c r="I6" s="135" t="s">
        <v>340</v>
      </c>
      <c r="J6" s="195"/>
      <c r="K6" s="195"/>
      <c r="L6" s="195"/>
      <c r="M6" s="195"/>
      <c r="N6" s="195"/>
      <c r="O6" s="195"/>
      <c r="P6" s="195"/>
      <c r="Q6" s="195"/>
      <c r="R6" s="195"/>
      <c r="S6" s="195"/>
      <c r="T6" s="195"/>
      <c r="U6" s="195"/>
      <c r="V6" s="195"/>
      <c r="W6" s="195"/>
      <c r="X6" s="195"/>
    </row>
    <row r="7" spans="1:24" s="120" customFormat="1" ht="55.5">
      <c r="A7" s="146">
        <v>4</v>
      </c>
      <c r="B7" s="135" t="s">
        <v>283</v>
      </c>
      <c r="C7" s="239" t="s">
        <v>196</v>
      </c>
      <c r="D7" s="137">
        <v>30</v>
      </c>
      <c r="E7" s="136">
        <v>1</v>
      </c>
      <c r="F7" s="137">
        <v>30</v>
      </c>
      <c r="G7" s="137"/>
      <c r="H7" s="141">
        <f t="shared" si="0"/>
        <v>30</v>
      </c>
      <c r="I7" s="135" t="s">
        <v>341</v>
      </c>
      <c r="J7" s="195"/>
      <c r="K7" s="195"/>
      <c r="L7" s="195"/>
      <c r="M7" s="195"/>
      <c r="N7" s="195"/>
      <c r="O7" s="195"/>
      <c r="P7" s="195"/>
      <c r="Q7" s="195"/>
      <c r="R7" s="195"/>
      <c r="S7" s="195"/>
      <c r="T7" s="195"/>
      <c r="U7" s="195"/>
      <c r="V7" s="195"/>
      <c r="W7" s="195"/>
      <c r="X7" s="195"/>
    </row>
    <row r="8" spans="1:24" s="120" customFormat="1" ht="55.5">
      <c r="A8" s="146">
        <v>5</v>
      </c>
      <c r="B8" s="135" t="s">
        <v>342</v>
      </c>
      <c r="C8" s="239" t="s">
        <v>196</v>
      </c>
      <c r="D8" s="137">
        <v>20</v>
      </c>
      <c r="E8" s="136">
        <v>1</v>
      </c>
      <c r="F8" s="137">
        <v>20</v>
      </c>
      <c r="G8" s="137"/>
      <c r="H8" s="141">
        <f t="shared" si="0"/>
        <v>20</v>
      </c>
      <c r="I8" s="135" t="s">
        <v>343</v>
      </c>
      <c r="J8" s="195"/>
      <c r="K8" s="195"/>
      <c r="L8" s="195"/>
      <c r="M8" s="195"/>
      <c r="N8" s="195"/>
      <c r="O8" s="195"/>
      <c r="P8" s="195"/>
      <c r="Q8" s="195"/>
      <c r="R8" s="195"/>
      <c r="S8" s="195"/>
      <c r="T8" s="195"/>
      <c r="U8" s="195"/>
      <c r="V8" s="195"/>
      <c r="W8" s="195"/>
      <c r="X8" s="195"/>
    </row>
    <row r="9" spans="1:24" s="120" customFormat="1" ht="55.5">
      <c r="A9" s="146">
        <v>6</v>
      </c>
      <c r="B9" s="135" t="s">
        <v>284</v>
      </c>
      <c r="C9" s="239" t="s">
        <v>196</v>
      </c>
      <c r="D9" s="137">
        <v>20</v>
      </c>
      <c r="E9" s="136">
        <v>1</v>
      </c>
      <c r="F9" s="137">
        <v>20</v>
      </c>
      <c r="G9" s="137"/>
      <c r="H9" s="141">
        <f t="shared" si="0"/>
        <v>20</v>
      </c>
      <c r="I9" s="135" t="s">
        <v>344</v>
      </c>
      <c r="J9" s="195"/>
      <c r="K9" s="195"/>
      <c r="L9" s="195"/>
      <c r="M9" s="195"/>
      <c r="N9" s="195"/>
      <c r="O9" s="195"/>
      <c r="P9" s="195"/>
      <c r="Q9" s="195"/>
      <c r="R9" s="195"/>
      <c r="S9" s="195"/>
      <c r="T9" s="195"/>
      <c r="U9" s="195"/>
      <c r="V9" s="195"/>
      <c r="W9" s="195"/>
      <c r="X9" s="195"/>
    </row>
    <row r="10" spans="1:24" s="120" customFormat="1" ht="69">
      <c r="A10" s="146">
        <v>7</v>
      </c>
      <c r="B10" s="143" t="s">
        <v>345</v>
      </c>
      <c r="C10" s="144" t="s">
        <v>196</v>
      </c>
      <c r="D10" s="140">
        <v>40</v>
      </c>
      <c r="E10" s="145">
        <v>1</v>
      </c>
      <c r="F10" s="140">
        <v>40</v>
      </c>
      <c r="G10" s="140"/>
      <c r="H10" s="141">
        <f t="shared" si="0"/>
        <v>40</v>
      </c>
      <c r="I10" s="135" t="s">
        <v>346</v>
      </c>
      <c r="J10" s="195"/>
      <c r="K10" s="195"/>
      <c r="L10" s="195"/>
      <c r="M10" s="195"/>
      <c r="N10" s="195"/>
      <c r="O10" s="195"/>
      <c r="P10" s="195"/>
      <c r="Q10" s="195"/>
      <c r="R10" s="195"/>
      <c r="S10" s="195"/>
      <c r="T10" s="195"/>
      <c r="U10" s="195"/>
      <c r="V10" s="195"/>
      <c r="W10" s="195"/>
      <c r="X10" s="195"/>
    </row>
    <row r="11" spans="1:24" s="120" customFormat="1" ht="42">
      <c r="A11" s="146">
        <v>8</v>
      </c>
      <c r="B11" s="143" t="s">
        <v>347</v>
      </c>
      <c r="C11" s="144" t="s">
        <v>196</v>
      </c>
      <c r="D11" s="140">
        <v>11</v>
      </c>
      <c r="E11" s="145">
        <v>1</v>
      </c>
      <c r="F11" s="140"/>
      <c r="G11" s="140">
        <v>11</v>
      </c>
      <c r="H11" s="141">
        <f t="shared" si="0"/>
        <v>11</v>
      </c>
      <c r="I11" s="135" t="s">
        <v>348</v>
      </c>
      <c r="J11" s="195"/>
      <c r="K11" s="195"/>
      <c r="L11" s="195"/>
      <c r="M11" s="195"/>
      <c r="N11" s="195"/>
      <c r="O11" s="195"/>
      <c r="P11" s="195"/>
      <c r="Q11" s="195"/>
      <c r="R11" s="195"/>
      <c r="S11" s="195"/>
      <c r="T11" s="195"/>
      <c r="U11" s="195"/>
      <c r="V11" s="195"/>
      <c r="W11" s="195"/>
      <c r="X11" s="195"/>
    </row>
    <row r="12" spans="1:24" s="120" customFormat="1" ht="42">
      <c r="A12" s="146">
        <v>9</v>
      </c>
      <c r="B12" s="143" t="s">
        <v>349</v>
      </c>
      <c r="C12" s="144" t="s">
        <v>196</v>
      </c>
      <c r="D12" s="140">
        <v>35</v>
      </c>
      <c r="E12" s="145">
        <v>1</v>
      </c>
      <c r="F12" s="140">
        <v>35</v>
      </c>
      <c r="G12" s="140"/>
      <c r="H12" s="141">
        <f t="shared" si="0"/>
        <v>35</v>
      </c>
      <c r="I12" s="135" t="s">
        <v>350</v>
      </c>
      <c r="J12" s="195"/>
      <c r="K12" s="195"/>
      <c r="L12" s="195"/>
      <c r="M12" s="195"/>
      <c r="N12" s="195"/>
      <c r="O12" s="195"/>
      <c r="P12" s="195"/>
      <c r="Q12" s="195"/>
      <c r="R12" s="195"/>
      <c r="S12" s="195"/>
      <c r="T12" s="195"/>
      <c r="U12" s="195"/>
      <c r="V12" s="195"/>
      <c r="W12" s="195"/>
      <c r="X12" s="195"/>
    </row>
    <row r="13" spans="1:24" s="120" customFormat="1" ht="42">
      <c r="A13" s="146">
        <v>10</v>
      </c>
      <c r="B13" s="143" t="s">
        <v>309</v>
      </c>
      <c r="C13" s="144" t="s">
        <v>196</v>
      </c>
      <c r="D13" s="140">
        <v>60</v>
      </c>
      <c r="E13" s="145">
        <v>1</v>
      </c>
      <c r="F13" s="140"/>
      <c r="G13" s="140">
        <v>60</v>
      </c>
      <c r="H13" s="141">
        <f t="shared" si="0"/>
        <v>60</v>
      </c>
      <c r="I13" s="135" t="s">
        <v>351</v>
      </c>
      <c r="J13" s="195"/>
      <c r="K13" s="195"/>
      <c r="L13" s="195"/>
      <c r="M13" s="195"/>
      <c r="N13" s="195"/>
      <c r="O13" s="195"/>
      <c r="P13" s="195"/>
      <c r="Q13" s="195"/>
      <c r="R13" s="195"/>
      <c r="S13" s="195"/>
      <c r="T13" s="195"/>
      <c r="U13" s="195"/>
      <c r="V13" s="195"/>
      <c r="W13" s="195"/>
      <c r="X13" s="195"/>
    </row>
    <row r="14" spans="1:24" s="120" customFormat="1" ht="55.5">
      <c r="A14" s="146">
        <v>11</v>
      </c>
      <c r="B14" s="143" t="s">
        <v>352</v>
      </c>
      <c r="C14" s="144" t="s">
        <v>196</v>
      </c>
      <c r="D14" s="140">
        <v>60</v>
      </c>
      <c r="E14" s="145">
        <v>3</v>
      </c>
      <c r="F14" s="140"/>
      <c r="G14" s="140">
        <v>180</v>
      </c>
      <c r="H14" s="141">
        <f t="shared" si="0"/>
        <v>180</v>
      </c>
      <c r="I14" s="135" t="s">
        <v>353</v>
      </c>
      <c r="J14" s="195"/>
      <c r="K14" s="195"/>
      <c r="L14" s="195"/>
      <c r="M14" s="195"/>
      <c r="N14" s="195"/>
      <c r="O14" s="195"/>
      <c r="P14" s="195"/>
      <c r="Q14" s="195"/>
      <c r="R14" s="195"/>
      <c r="S14" s="195"/>
      <c r="T14" s="195"/>
      <c r="U14" s="195"/>
      <c r="V14" s="195"/>
      <c r="W14" s="195"/>
      <c r="X14" s="195"/>
    </row>
    <row r="15" spans="1:24" s="120" customFormat="1" ht="55.5">
      <c r="A15" s="146">
        <v>12</v>
      </c>
      <c r="B15" s="143" t="s">
        <v>354</v>
      </c>
      <c r="C15" s="144" t="s">
        <v>196</v>
      </c>
      <c r="D15" s="140">
        <v>35</v>
      </c>
      <c r="E15" s="145">
        <v>3</v>
      </c>
      <c r="F15" s="140"/>
      <c r="G15" s="140">
        <v>105</v>
      </c>
      <c r="H15" s="141">
        <f t="shared" si="0"/>
        <v>105</v>
      </c>
      <c r="I15" s="135" t="s">
        <v>355</v>
      </c>
      <c r="J15" s="195"/>
      <c r="K15" s="195"/>
      <c r="L15" s="195"/>
      <c r="M15" s="195"/>
      <c r="N15" s="195"/>
      <c r="O15" s="195"/>
      <c r="P15" s="195"/>
      <c r="Q15" s="195"/>
      <c r="R15" s="195"/>
      <c r="S15" s="195"/>
      <c r="T15" s="195"/>
      <c r="U15" s="195"/>
      <c r="V15" s="195"/>
      <c r="W15" s="195"/>
      <c r="X15" s="195"/>
    </row>
    <row r="16" spans="1:24" s="120" customFormat="1" ht="42">
      <c r="A16" s="146">
        <v>13</v>
      </c>
      <c r="B16" s="143" t="s">
        <v>309</v>
      </c>
      <c r="C16" s="144" t="s">
        <v>196</v>
      </c>
      <c r="D16" s="140">
        <v>60</v>
      </c>
      <c r="E16" s="145">
        <v>1</v>
      </c>
      <c r="F16" s="140">
        <v>60</v>
      </c>
      <c r="G16" s="140"/>
      <c r="H16" s="141">
        <f t="shared" si="0"/>
        <v>60</v>
      </c>
      <c r="I16" s="135" t="s">
        <v>356</v>
      </c>
      <c r="J16" s="195"/>
      <c r="K16" s="195"/>
      <c r="L16" s="195"/>
      <c r="M16" s="195"/>
      <c r="N16" s="195"/>
      <c r="O16" s="195"/>
      <c r="P16" s="195"/>
      <c r="Q16" s="195"/>
      <c r="R16" s="195"/>
      <c r="S16" s="195"/>
      <c r="T16" s="195"/>
      <c r="U16" s="195"/>
      <c r="V16" s="195"/>
      <c r="W16" s="195"/>
      <c r="X16" s="195"/>
    </row>
    <row r="17" spans="1:24" s="120" customFormat="1" ht="42">
      <c r="A17" s="146">
        <v>14</v>
      </c>
      <c r="B17" s="143" t="s">
        <v>357</v>
      </c>
      <c r="C17" s="144" t="s">
        <v>196</v>
      </c>
      <c r="D17" s="140">
        <v>15</v>
      </c>
      <c r="E17" s="145">
        <v>1</v>
      </c>
      <c r="F17" s="140"/>
      <c r="G17" s="140">
        <v>15</v>
      </c>
      <c r="H17" s="141">
        <f t="shared" si="0"/>
        <v>15</v>
      </c>
      <c r="I17" s="135" t="s">
        <v>358</v>
      </c>
      <c r="J17" s="195"/>
      <c r="K17" s="195"/>
      <c r="L17" s="195"/>
      <c r="M17" s="195"/>
      <c r="N17" s="195"/>
      <c r="O17" s="195"/>
      <c r="P17" s="195"/>
      <c r="Q17" s="195"/>
      <c r="R17" s="195"/>
      <c r="S17" s="195"/>
      <c r="T17" s="195"/>
      <c r="U17" s="195"/>
      <c r="V17" s="195"/>
      <c r="W17" s="195"/>
      <c r="X17" s="195"/>
    </row>
    <row r="18" spans="1:24" s="120" customFormat="1" ht="83.25">
      <c r="A18" s="146">
        <v>15</v>
      </c>
      <c r="B18" s="143" t="s">
        <v>359</v>
      </c>
      <c r="C18" s="144" t="s">
        <v>196</v>
      </c>
      <c r="D18" s="140">
        <v>24</v>
      </c>
      <c r="E18" s="145">
        <v>4</v>
      </c>
      <c r="F18" s="140">
        <v>96</v>
      </c>
      <c r="G18" s="140"/>
      <c r="H18" s="141">
        <f t="shared" si="0"/>
        <v>96</v>
      </c>
      <c r="I18" s="135" t="s">
        <v>360</v>
      </c>
      <c r="J18" s="195"/>
      <c r="K18" s="195"/>
      <c r="L18" s="195"/>
      <c r="M18" s="195"/>
      <c r="N18" s="195"/>
      <c r="O18" s="195"/>
      <c r="P18" s="195"/>
      <c r="Q18" s="195"/>
      <c r="R18" s="195"/>
      <c r="S18" s="195"/>
      <c r="T18" s="195"/>
      <c r="U18" s="195"/>
      <c r="V18" s="195"/>
      <c r="W18" s="195"/>
      <c r="X18" s="195"/>
    </row>
    <row r="19" spans="1:24" s="120" customFormat="1" ht="69">
      <c r="A19" s="146">
        <v>16</v>
      </c>
      <c r="B19" s="143" t="s">
        <v>361</v>
      </c>
      <c r="C19" s="144" t="s">
        <v>196</v>
      </c>
      <c r="D19" s="140">
        <v>280</v>
      </c>
      <c r="E19" s="145">
        <v>5</v>
      </c>
      <c r="F19" s="140">
        <v>1400</v>
      </c>
      <c r="G19" s="140"/>
      <c r="H19" s="141">
        <f>F19+G19</f>
        <v>1400</v>
      </c>
      <c r="I19" s="135" t="s">
        <v>362</v>
      </c>
      <c r="J19" s="195"/>
      <c r="K19" s="195"/>
      <c r="L19" s="195"/>
      <c r="M19" s="195"/>
      <c r="N19" s="195"/>
      <c r="O19" s="195"/>
      <c r="P19" s="195"/>
      <c r="Q19" s="195"/>
      <c r="R19" s="195"/>
      <c r="S19" s="195"/>
      <c r="T19" s="195"/>
      <c r="U19" s="195"/>
      <c r="V19" s="195"/>
      <c r="W19" s="195"/>
      <c r="X19" s="195"/>
    </row>
    <row r="20" spans="1:24" s="120" customFormat="1" ht="83.25">
      <c r="A20" s="146">
        <v>17</v>
      </c>
      <c r="B20" s="143" t="s">
        <v>363</v>
      </c>
      <c r="C20" s="144" t="s">
        <v>196</v>
      </c>
      <c r="D20" s="140">
        <v>900</v>
      </c>
      <c r="E20" s="145">
        <v>3</v>
      </c>
      <c r="F20" s="140">
        <v>2700</v>
      </c>
      <c r="G20" s="140"/>
      <c r="H20" s="141">
        <f t="shared" si="0"/>
        <v>2700</v>
      </c>
      <c r="I20" s="135" t="s">
        <v>364</v>
      </c>
      <c r="J20" s="195"/>
      <c r="K20" s="195"/>
      <c r="L20" s="195"/>
      <c r="M20" s="195"/>
      <c r="N20" s="195"/>
      <c r="O20" s="195"/>
      <c r="P20" s="195"/>
      <c r="Q20" s="195"/>
      <c r="R20" s="195"/>
      <c r="S20" s="195"/>
      <c r="T20" s="195"/>
      <c r="U20" s="195"/>
      <c r="V20" s="195"/>
      <c r="W20" s="195"/>
      <c r="X20" s="195"/>
    </row>
    <row r="21" spans="1:24" s="120" customFormat="1" ht="42">
      <c r="A21" s="146">
        <v>18</v>
      </c>
      <c r="B21" s="143" t="s">
        <v>352</v>
      </c>
      <c r="C21" s="144" t="s">
        <v>196</v>
      </c>
      <c r="D21" s="140">
        <v>100</v>
      </c>
      <c r="E21" s="145">
        <v>2</v>
      </c>
      <c r="F21" s="140">
        <v>200</v>
      </c>
      <c r="G21" s="140"/>
      <c r="H21" s="141">
        <f t="shared" si="0"/>
        <v>200</v>
      </c>
      <c r="I21" s="135" t="s">
        <v>365</v>
      </c>
      <c r="J21" s="195"/>
      <c r="K21" s="195"/>
      <c r="L21" s="195"/>
      <c r="M21" s="195"/>
      <c r="N21" s="195"/>
      <c r="O21" s="195"/>
      <c r="P21" s="195"/>
      <c r="Q21" s="195"/>
      <c r="R21" s="195"/>
      <c r="S21" s="195"/>
      <c r="T21" s="195"/>
      <c r="U21" s="195"/>
      <c r="V21" s="195"/>
      <c r="W21" s="195"/>
      <c r="X21" s="195"/>
    </row>
    <row r="22" spans="1:24" s="120" customFormat="1" ht="55.5">
      <c r="A22" s="146">
        <v>19</v>
      </c>
      <c r="B22" s="143" t="s">
        <v>366</v>
      </c>
      <c r="C22" s="144" t="s">
        <v>196</v>
      </c>
      <c r="D22" s="140">
        <v>200</v>
      </c>
      <c r="E22" s="145">
        <v>1</v>
      </c>
      <c r="F22" s="140">
        <v>200</v>
      </c>
      <c r="G22" s="140"/>
      <c r="H22" s="141">
        <f t="shared" si="0"/>
        <v>200</v>
      </c>
      <c r="I22" s="135" t="s">
        <v>367</v>
      </c>
      <c r="J22" s="195"/>
      <c r="K22" s="195"/>
      <c r="L22" s="195"/>
      <c r="M22" s="195"/>
      <c r="N22" s="195"/>
      <c r="O22" s="195"/>
      <c r="P22" s="195"/>
      <c r="Q22" s="195"/>
      <c r="R22" s="195"/>
      <c r="S22" s="195"/>
      <c r="T22" s="195"/>
      <c r="U22" s="195"/>
      <c r="V22" s="195"/>
      <c r="W22" s="195"/>
      <c r="X22" s="195"/>
    </row>
    <row r="23" spans="1:24" s="120" customFormat="1" ht="83.25">
      <c r="A23" s="146">
        <v>20</v>
      </c>
      <c r="B23" s="143" t="s">
        <v>297</v>
      </c>
      <c r="C23" s="144" t="s">
        <v>196</v>
      </c>
      <c r="D23" s="140">
        <v>180</v>
      </c>
      <c r="E23" s="145">
        <v>1</v>
      </c>
      <c r="F23" s="140">
        <v>180</v>
      </c>
      <c r="G23" s="140"/>
      <c r="H23" s="141">
        <f t="shared" si="0"/>
        <v>180</v>
      </c>
      <c r="I23" s="135" t="s">
        <v>368</v>
      </c>
      <c r="J23" s="195"/>
      <c r="K23" s="195"/>
      <c r="L23" s="195"/>
      <c r="M23" s="195"/>
      <c r="N23" s="195"/>
      <c r="O23" s="195"/>
      <c r="P23" s="195"/>
      <c r="Q23" s="195"/>
      <c r="R23" s="195"/>
      <c r="S23" s="195"/>
      <c r="T23" s="195"/>
      <c r="U23" s="195"/>
      <c r="V23" s="195"/>
      <c r="W23" s="195"/>
      <c r="X23" s="195"/>
    </row>
    <row r="24" spans="1:24" s="120" customFormat="1" ht="69">
      <c r="A24" s="146">
        <v>21</v>
      </c>
      <c r="B24" s="143" t="s">
        <v>369</v>
      </c>
      <c r="C24" s="144" t="s">
        <v>196</v>
      </c>
      <c r="D24" s="140">
        <v>23</v>
      </c>
      <c r="E24" s="145">
        <v>4</v>
      </c>
      <c r="F24" s="140">
        <v>92</v>
      </c>
      <c r="G24" s="140"/>
      <c r="H24" s="141">
        <f t="shared" si="0"/>
        <v>92</v>
      </c>
      <c r="I24" s="135" t="s">
        <v>370</v>
      </c>
      <c r="J24" s="195"/>
      <c r="K24" s="195"/>
      <c r="L24" s="195"/>
      <c r="M24" s="195"/>
      <c r="N24" s="195"/>
      <c r="O24" s="195"/>
      <c r="P24" s="195"/>
      <c r="Q24" s="195"/>
      <c r="R24" s="195"/>
      <c r="S24" s="195"/>
      <c r="T24" s="195"/>
      <c r="U24" s="195"/>
      <c r="V24" s="195"/>
      <c r="W24" s="195"/>
      <c r="X24" s="195"/>
    </row>
    <row r="25" spans="1:24" s="120" customFormat="1" ht="55.5">
      <c r="A25" s="146">
        <v>22</v>
      </c>
      <c r="B25" s="143" t="s">
        <v>371</v>
      </c>
      <c r="C25" s="144" t="s">
        <v>196</v>
      </c>
      <c r="D25" s="140">
        <v>20</v>
      </c>
      <c r="E25" s="145">
        <v>8</v>
      </c>
      <c r="F25" s="140">
        <v>160</v>
      </c>
      <c r="G25" s="140"/>
      <c r="H25" s="141">
        <f t="shared" si="0"/>
        <v>160</v>
      </c>
      <c r="I25" s="135" t="s">
        <v>372</v>
      </c>
      <c r="J25" s="195"/>
      <c r="K25" s="195"/>
      <c r="L25" s="195"/>
      <c r="M25" s="195"/>
      <c r="N25" s="195"/>
      <c r="O25" s="195"/>
      <c r="P25" s="195"/>
      <c r="Q25" s="195"/>
      <c r="R25" s="195"/>
      <c r="S25" s="195"/>
      <c r="T25" s="195"/>
      <c r="U25" s="195"/>
      <c r="V25" s="195"/>
      <c r="W25" s="195"/>
      <c r="X25" s="195"/>
    </row>
    <row r="26" spans="1:24" s="120" customFormat="1" ht="69">
      <c r="A26" s="146">
        <v>23</v>
      </c>
      <c r="B26" s="143" t="s">
        <v>352</v>
      </c>
      <c r="C26" s="144" t="s">
        <v>196</v>
      </c>
      <c r="D26" s="140">
        <v>10</v>
      </c>
      <c r="E26" s="145">
        <v>5</v>
      </c>
      <c r="F26" s="140">
        <v>50</v>
      </c>
      <c r="G26" s="140"/>
      <c r="H26" s="141">
        <f t="shared" si="0"/>
        <v>50</v>
      </c>
      <c r="I26" s="135" t="s">
        <v>373</v>
      </c>
      <c r="J26" s="195"/>
      <c r="K26" s="195"/>
      <c r="L26" s="195"/>
      <c r="M26" s="195"/>
      <c r="N26" s="195"/>
      <c r="O26" s="195"/>
      <c r="P26" s="195"/>
      <c r="Q26" s="195"/>
      <c r="R26" s="195"/>
      <c r="S26" s="195"/>
      <c r="T26" s="195"/>
      <c r="U26" s="195"/>
      <c r="V26" s="195"/>
      <c r="W26" s="195"/>
      <c r="X26" s="195"/>
    </row>
    <row r="27" spans="1:24" s="120" customFormat="1" ht="55.5">
      <c r="A27" s="146">
        <v>24</v>
      </c>
      <c r="B27" s="143" t="s">
        <v>374</v>
      </c>
      <c r="C27" s="144" t="s">
        <v>196</v>
      </c>
      <c r="D27" s="140">
        <v>20</v>
      </c>
      <c r="E27" s="145">
        <v>2</v>
      </c>
      <c r="F27" s="140">
        <v>40</v>
      </c>
      <c r="G27" s="140"/>
      <c r="H27" s="141">
        <f t="shared" si="0"/>
        <v>40</v>
      </c>
      <c r="I27" s="135" t="s">
        <v>375</v>
      </c>
      <c r="J27" s="195"/>
      <c r="K27" s="195"/>
      <c r="L27" s="195"/>
      <c r="M27" s="195"/>
      <c r="N27" s="195"/>
      <c r="O27" s="195"/>
      <c r="P27" s="195"/>
      <c r="Q27" s="195"/>
      <c r="R27" s="195"/>
      <c r="S27" s="195"/>
      <c r="T27" s="195"/>
      <c r="U27" s="195"/>
      <c r="V27" s="195"/>
      <c r="W27" s="195"/>
      <c r="X27" s="195"/>
    </row>
    <row r="28" spans="1:24" s="120" customFormat="1" ht="55.5">
      <c r="A28" s="146">
        <v>25</v>
      </c>
      <c r="B28" s="143" t="s">
        <v>376</v>
      </c>
      <c r="C28" s="144" t="s">
        <v>196</v>
      </c>
      <c r="D28" s="140">
        <v>30</v>
      </c>
      <c r="E28" s="145">
        <v>10</v>
      </c>
      <c r="F28" s="140">
        <v>300</v>
      </c>
      <c r="G28" s="140"/>
      <c r="H28" s="141">
        <f t="shared" si="0"/>
        <v>300</v>
      </c>
      <c r="I28" s="135" t="s">
        <v>377</v>
      </c>
      <c r="J28" s="195"/>
      <c r="K28" s="195"/>
      <c r="L28" s="195"/>
      <c r="M28" s="195"/>
      <c r="N28" s="195"/>
      <c r="O28" s="195"/>
      <c r="P28" s="195"/>
      <c r="Q28" s="195"/>
      <c r="R28" s="195"/>
      <c r="S28" s="195"/>
      <c r="T28" s="195"/>
      <c r="U28" s="195"/>
      <c r="V28" s="195"/>
      <c r="W28" s="195"/>
      <c r="X28" s="195"/>
    </row>
    <row r="29" spans="1:24" s="120" customFormat="1" ht="83.25">
      <c r="A29" s="146">
        <v>26</v>
      </c>
      <c r="B29" s="143" t="s">
        <v>378</v>
      </c>
      <c r="C29" s="144" t="s">
        <v>196</v>
      </c>
      <c r="D29" s="140">
        <v>45</v>
      </c>
      <c r="E29" s="145">
        <v>1</v>
      </c>
      <c r="F29" s="140">
        <v>45</v>
      </c>
      <c r="G29" s="140"/>
      <c r="H29" s="141">
        <f t="shared" si="0"/>
        <v>45</v>
      </c>
      <c r="I29" s="135" t="s">
        <v>379</v>
      </c>
      <c r="J29" s="195"/>
      <c r="K29" s="195"/>
      <c r="L29" s="195"/>
      <c r="M29" s="195"/>
      <c r="N29" s="195"/>
      <c r="O29" s="195"/>
      <c r="P29" s="195"/>
      <c r="Q29" s="195"/>
      <c r="R29" s="195"/>
      <c r="S29" s="195"/>
      <c r="T29" s="195"/>
      <c r="U29" s="195"/>
      <c r="V29" s="195"/>
      <c r="W29" s="195"/>
      <c r="X29" s="195"/>
    </row>
    <row r="30" spans="1:24" s="120" customFormat="1" ht="69">
      <c r="A30" s="146">
        <v>27</v>
      </c>
      <c r="B30" s="143" t="s">
        <v>380</v>
      </c>
      <c r="C30" s="144" t="s">
        <v>196</v>
      </c>
      <c r="D30" s="140">
        <v>400</v>
      </c>
      <c r="E30" s="145">
        <v>1</v>
      </c>
      <c r="F30" s="140">
        <v>400</v>
      </c>
      <c r="G30" s="140"/>
      <c r="H30" s="141">
        <f t="shared" si="0"/>
        <v>400</v>
      </c>
      <c r="I30" s="135" t="s">
        <v>381</v>
      </c>
      <c r="J30" s="195"/>
      <c r="K30" s="195"/>
      <c r="L30" s="195"/>
      <c r="M30" s="195"/>
      <c r="N30" s="195"/>
      <c r="O30" s="195"/>
      <c r="P30" s="195"/>
      <c r="Q30" s="195"/>
      <c r="R30" s="195"/>
      <c r="S30" s="195"/>
      <c r="T30" s="195"/>
      <c r="U30" s="195"/>
      <c r="V30" s="195"/>
      <c r="W30" s="195"/>
      <c r="X30" s="195"/>
    </row>
    <row r="31" spans="1:24" s="120" customFormat="1" ht="69">
      <c r="A31" s="146">
        <v>28</v>
      </c>
      <c r="B31" s="143" t="s">
        <v>352</v>
      </c>
      <c r="C31" s="144" t="s">
        <v>196</v>
      </c>
      <c r="D31" s="140">
        <v>750</v>
      </c>
      <c r="E31" s="145">
        <v>1</v>
      </c>
      <c r="F31" s="140">
        <v>750</v>
      </c>
      <c r="G31" s="140"/>
      <c r="H31" s="141">
        <f t="shared" si="0"/>
        <v>750</v>
      </c>
      <c r="I31" s="135" t="s">
        <v>382</v>
      </c>
      <c r="J31" s="195"/>
      <c r="K31" s="195"/>
      <c r="L31" s="195"/>
      <c r="M31" s="195"/>
      <c r="N31" s="195"/>
      <c r="O31" s="195"/>
      <c r="P31" s="195"/>
      <c r="Q31" s="195"/>
      <c r="R31" s="195"/>
      <c r="S31" s="195"/>
      <c r="T31" s="195"/>
      <c r="U31" s="195"/>
      <c r="V31" s="195"/>
      <c r="W31" s="195"/>
      <c r="X31" s="195"/>
    </row>
    <row r="32" spans="1:24" s="120" customFormat="1" ht="55.5">
      <c r="A32" s="146">
        <v>29</v>
      </c>
      <c r="B32" s="143" t="s">
        <v>369</v>
      </c>
      <c r="C32" s="144" t="s">
        <v>196</v>
      </c>
      <c r="D32" s="140">
        <v>12</v>
      </c>
      <c r="E32" s="145">
        <v>1</v>
      </c>
      <c r="F32" s="140">
        <v>12</v>
      </c>
      <c r="G32" s="140"/>
      <c r="H32" s="141">
        <f t="shared" si="0"/>
        <v>12</v>
      </c>
      <c r="I32" s="135" t="s">
        <v>383</v>
      </c>
      <c r="J32" s="195"/>
      <c r="K32" s="195"/>
      <c r="L32" s="195"/>
      <c r="M32" s="195"/>
      <c r="N32" s="195"/>
      <c r="O32" s="195"/>
      <c r="P32" s="195"/>
      <c r="Q32" s="195"/>
      <c r="R32" s="195"/>
      <c r="S32" s="195"/>
      <c r="T32" s="195"/>
      <c r="U32" s="195"/>
      <c r="V32" s="195"/>
      <c r="W32" s="195"/>
      <c r="X32" s="195"/>
    </row>
    <row r="33" spans="1:24" s="120" customFormat="1" ht="96.75">
      <c r="A33" s="146">
        <v>30</v>
      </c>
      <c r="B33" s="143" t="s">
        <v>384</v>
      </c>
      <c r="C33" s="144" t="s">
        <v>196</v>
      </c>
      <c r="D33" s="140">
        <v>93</v>
      </c>
      <c r="E33" s="145">
        <v>1</v>
      </c>
      <c r="F33" s="140">
        <v>93</v>
      </c>
      <c r="G33" s="140"/>
      <c r="H33" s="141">
        <f t="shared" si="0"/>
        <v>93</v>
      </c>
      <c r="I33" s="135" t="s">
        <v>385</v>
      </c>
      <c r="J33" s="195"/>
      <c r="K33" s="195"/>
      <c r="L33" s="195"/>
      <c r="M33" s="195"/>
      <c r="N33" s="195"/>
      <c r="O33" s="195"/>
      <c r="P33" s="195"/>
      <c r="Q33" s="195"/>
      <c r="R33" s="195"/>
      <c r="S33" s="195"/>
      <c r="T33" s="195"/>
      <c r="U33" s="195"/>
      <c r="V33" s="195"/>
      <c r="W33" s="195"/>
      <c r="X33" s="195"/>
    </row>
    <row r="34" spans="1:24" s="120" customFormat="1" ht="83.25">
      <c r="A34" s="146">
        <v>31</v>
      </c>
      <c r="B34" s="143" t="s">
        <v>315</v>
      </c>
      <c r="C34" s="144" t="s">
        <v>196</v>
      </c>
      <c r="D34" s="140">
        <v>98</v>
      </c>
      <c r="E34" s="145">
        <v>1</v>
      </c>
      <c r="F34" s="140">
        <v>98</v>
      </c>
      <c r="G34" s="140"/>
      <c r="H34" s="141">
        <f t="shared" si="0"/>
        <v>98</v>
      </c>
      <c r="I34" s="135" t="s">
        <v>386</v>
      </c>
      <c r="J34" s="195"/>
      <c r="K34" s="195"/>
      <c r="L34" s="195"/>
      <c r="M34" s="195"/>
      <c r="N34" s="195"/>
      <c r="O34" s="195"/>
      <c r="P34" s="195"/>
      <c r="Q34" s="195"/>
      <c r="R34" s="195"/>
      <c r="S34" s="195"/>
      <c r="T34" s="195"/>
      <c r="U34" s="195"/>
      <c r="V34" s="195"/>
      <c r="W34" s="195"/>
      <c r="X34" s="195"/>
    </row>
    <row r="35" spans="1:24" s="120" customFormat="1" ht="96.75">
      <c r="A35" s="146">
        <v>32</v>
      </c>
      <c r="B35" s="143" t="s">
        <v>387</v>
      </c>
      <c r="C35" s="144" t="s">
        <v>196</v>
      </c>
      <c r="D35" s="140">
        <v>69</v>
      </c>
      <c r="E35" s="145">
        <v>2</v>
      </c>
      <c r="F35" s="140">
        <v>138</v>
      </c>
      <c r="G35" s="140"/>
      <c r="H35" s="141">
        <f t="shared" si="0"/>
        <v>138</v>
      </c>
      <c r="I35" s="135" t="s">
        <v>388</v>
      </c>
      <c r="J35" s="195"/>
      <c r="K35" s="195"/>
      <c r="L35" s="195"/>
      <c r="M35" s="195"/>
      <c r="N35" s="195"/>
      <c r="O35" s="195"/>
      <c r="P35" s="195"/>
      <c r="Q35" s="195"/>
      <c r="R35" s="195"/>
      <c r="S35" s="195"/>
      <c r="T35" s="195"/>
      <c r="U35" s="195"/>
      <c r="V35" s="195"/>
      <c r="W35" s="195"/>
      <c r="X35" s="195"/>
    </row>
    <row r="36" spans="1:24" s="120" customFormat="1" ht="55.5">
      <c r="A36" s="146">
        <v>33</v>
      </c>
      <c r="B36" s="143" t="s">
        <v>357</v>
      </c>
      <c r="C36" s="144" t="s">
        <v>196</v>
      </c>
      <c r="D36" s="140">
        <v>23</v>
      </c>
      <c r="E36" s="145">
        <v>1</v>
      </c>
      <c r="F36" s="140">
        <v>23</v>
      </c>
      <c r="G36" s="140"/>
      <c r="H36" s="141">
        <f t="shared" si="0"/>
        <v>23</v>
      </c>
      <c r="I36" s="135" t="s">
        <v>389</v>
      </c>
      <c r="J36" s="195"/>
      <c r="K36" s="195"/>
      <c r="L36" s="195"/>
      <c r="M36" s="195"/>
      <c r="N36" s="195"/>
      <c r="O36" s="195"/>
      <c r="P36" s="195"/>
      <c r="Q36" s="195"/>
      <c r="R36" s="195"/>
      <c r="S36" s="195"/>
      <c r="T36" s="195"/>
      <c r="U36" s="195"/>
      <c r="V36" s="195"/>
      <c r="W36" s="195"/>
      <c r="X36" s="195"/>
    </row>
    <row r="37" spans="1:24" s="120" customFormat="1" ht="55.5">
      <c r="A37" s="146">
        <v>34</v>
      </c>
      <c r="B37" s="143" t="s">
        <v>390</v>
      </c>
      <c r="C37" s="144" t="s">
        <v>196</v>
      </c>
      <c r="D37" s="140">
        <v>100</v>
      </c>
      <c r="E37" s="145">
        <v>1</v>
      </c>
      <c r="F37" s="140">
        <v>100</v>
      </c>
      <c r="G37" s="140"/>
      <c r="H37" s="141">
        <f t="shared" si="0"/>
        <v>100</v>
      </c>
      <c r="I37" s="135" t="s">
        <v>391</v>
      </c>
      <c r="J37" s="195"/>
      <c r="K37" s="195"/>
      <c r="L37" s="195"/>
      <c r="M37" s="195"/>
      <c r="N37" s="195"/>
      <c r="O37" s="195"/>
      <c r="P37" s="195"/>
      <c r="Q37" s="195"/>
      <c r="R37" s="195"/>
      <c r="S37" s="195"/>
      <c r="T37" s="195"/>
      <c r="U37" s="195"/>
      <c r="V37" s="195"/>
      <c r="W37" s="195"/>
      <c r="X37" s="195"/>
    </row>
    <row r="38" spans="1:24" s="120" customFormat="1" ht="55.5">
      <c r="A38" s="146">
        <v>35</v>
      </c>
      <c r="B38" s="143" t="s">
        <v>392</v>
      </c>
      <c r="C38" s="144" t="s">
        <v>196</v>
      </c>
      <c r="D38" s="140">
        <v>60</v>
      </c>
      <c r="E38" s="145">
        <v>1</v>
      </c>
      <c r="F38" s="140">
        <v>60</v>
      </c>
      <c r="G38" s="140"/>
      <c r="H38" s="141">
        <f t="shared" si="0"/>
        <v>60</v>
      </c>
      <c r="I38" s="135" t="s">
        <v>393</v>
      </c>
      <c r="J38" s="195"/>
      <c r="K38" s="195"/>
      <c r="L38" s="195"/>
      <c r="M38" s="195"/>
      <c r="N38" s="195"/>
      <c r="O38" s="195"/>
      <c r="P38" s="195"/>
      <c r="Q38" s="195"/>
      <c r="R38" s="195"/>
      <c r="S38" s="195"/>
      <c r="T38" s="195"/>
      <c r="U38" s="195"/>
      <c r="V38" s="195"/>
      <c r="W38" s="195"/>
      <c r="X38" s="195"/>
    </row>
    <row r="39" spans="1:24" s="120" customFormat="1" ht="55.5">
      <c r="A39" s="146">
        <v>36</v>
      </c>
      <c r="B39" s="143" t="s">
        <v>394</v>
      </c>
      <c r="C39" s="144" t="s">
        <v>196</v>
      </c>
      <c r="D39" s="140">
        <v>40</v>
      </c>
      <c r="E39" s="145">
        <v>2</v>
      </c>
      <c r="F39" s="140">
        <v>80</v>
      </c>
      <c r="G39" s="140"/>
      <c r="H39" s="141">
        <f t="shared" si="0"/>
        <v>80</v>
      </c>
      <c r="I39" s="135" t="s">
        <v>395</v>
      </c>
      <c r="J39" s="195"/>
      <c r="K39" s="195"/>
      <c r="L39" s="195"/>
      <c r="M39" s="195"/>
      <c r="N39" s="195"/>
      <c r="O39" s="195"/>
      <c r="P39" s="195"/>
      <c r="Q39" s="195"/>
      <c r="R39" s="195"/>
      <c r="S39" s="195"/>
      <c r="T39" s="195"/>
      <c r="U39" s="195"/>
      <c r="V39" s="195"/>
      <c r="W39" s="195"/>
      <c r="X39" s="195"/>
    </row>
    <row r="40" spans="1:24" s="120" customFormat="1" ht="55.5">
      <c r="A40" s="146">
        <v>37</v>
      </c>
      <c r="B40" s="143" t="s">
        <v>396</v>
      </c>
      <c r="C40" s="144" t="s">
        <v>196</v>
      </c>
      <c r="D40" s="140">
        <v>80</v>
      </c>
      <c r="E40" s="145">
        <v>1</v>
      </c>
      <c r="F40" s="140">
        <v>80</v>
      </c>
      <c r="G40" s="140"/>
      <c r="H40" s="141">
        <f t="shared" si="0"/>
        <v>80</v>
      </c>
      <c r="I40" s="135" t="s">
        <v>397</v>
      </c>
      <c r="J40" s="195"/>
      <c r="K40" s="195"/>
      <c r="L40" s="195"/>
      <c r="M40" s="195"/>
      <c r="N40" s="195"/>
      <c r="O40" s="195"/>
      <c r="P40" s="195"/>
      <c r="Q40" s="195"/>
      <c r="R40" s="195"/>
      <c r="S40" s="195"/>
      <c r="T40" s="195"/>
      <c r="U40" s="195"/>
      <c r="V40" s="195"/>
      <c r="W40" s="195"/>
      <c r="X40" s="195"/>
    </row>
    <row r="41" spans="1:24" s="120" customFormat="1" ht="42">
      <c r="A41" s="146">
        <v>38</v>
      </c>
      <c r="B41" s="143" t="s">
        <v>371</v>
      </c>
      <c r="C41" s="144" t="s">
        <v>196</v>
      </c>
      <c r="D41" s="140">
        <v>35</v>
      </c>
      <c r="E41" s="145">
        <v>4</v>
      </c>
      <c r="F41" s="140">
        <v>140</v>
      </c>
      <c r="G41" s="140"/>
      <c r="H41" s="141">
        <f t="shared" si="0"/>
        <v>140</v>
      </c>
      <c r="I41" s="135" t="s">
        <v>398</v>
      </c>
      <c r="J41" s="195"/>
      <c r="K41" s="195"/>
      <c r="L41" s="195"/>
      <c r="M41" s="195"/>
      <c r="N41" s="195"/>
      <c r="O41" s="195"/>
      <c r="P41" s="195"/>
      <c r="Q41" s="195"/>
      <c r="R41" s="195"/>
      <c r="S41" s="195"/>
      <c r="T41" s="195"/>
      <c r="U41" s="195"/>
      <c r="V41" s="195"/>
      <c r="W41" s="195"/>
      <c r="X41" s="195"/>
    </row>
    <row r="42" spans="1:24" s="120" customFormat="1" ht="55.5">
      <c r="A42" s="146">
        <v>39</v>
      </c>
      <c r="B42" s="143" t="s">
        <v>399</v>
      </c>
      <c r="C42" s="144" t="s">
        <v>196</v>
      </c>
      <c r="D42" s="140">
        <v>15</v>
      </c>
      <c r="E42" s="145">
        <v>1</v>
      </c>
      <c r="F42" s="140">
        <v>15</v>
      </c>
      <c r="G42" s="140"/>
      <c r="H42" s="141">
        <f t="shared" si="0"/>
        <v>15</v>
      </c>
      <c r="I42" s="135" t="s">
        <v>400</v>
      </c>
      <c r="J42" s="195"/>
      <c r="K42" s="195"/>
      <c r="L42" s="195"/>
      <c r="M42" s="195"/>
      <c r="N42" s="195"/>
      <c r="O42" s="195"/>
      <c r="P42" s="195"/>
      <c r="Q42" s="195"/>
      <c r="R42" s="195"/>
      <c r="S42" s="195"/>
      <c r="T42" s="195"/>
      <c r="U42" s="195"/>
      <c r="V42" s="195"/>
      <c r="W42" s="195"/>
      <c r="X42" s="195"/>
    </row>
    <row r="43" spans="1:24" s="120" customFormat="1" ht="69">
      <c r="A43" s="146">
        <v>40</v>
      </c>
      <c r="B43" s="143" t="s">
        <v>401</v>
      </c>
      <c r="C43" s="144" t="s">
        <v>196</v>
      </c>
      <c r="D43" s="140">
        <v>80</v>
      </c>
      <c r="E43" s="145">
        <v>1</v>
      </c>
      <c r="F43" s="140">
        <v>80</v>
      </c>
      <c r="G43" s="140"/>
      <c r="H43" s="141">
        <f t="shared" si="0"/>
        <v>80</v>
      </c>
      <c r="I43" s="135" t="s">
        <v>402</v>
      </c>
      <c r="J43" s="195"/>
      <c r="K43" s="195"/>
      <c r="L43" s="195"/>
      <c r="M43" s="195"/>
      <c r="N43" s="195"/>
      <c r="O43" s="195"/>
      <c r="P43" s="195"/>
      <c r="Q43" s="195"/>
      <c r="R43" s="195"/>
      <c r="S43" s="195"/>
      <c r="T43" s="195"/>
      <c r="U43" s="195"/>
      <c r="V43" s="195"/>
      <c r="W43" s="195"/>
      <c r="X43" s="195"/>
    </row>
    <row r="44" spans="1:24" s="120" customFormat="1" ht="83.25">
      <c r="A44" s="146">
        <v>41</v>
      </c>
      <c r="B44" s="143" t="s">
        <v>345</v>
      </c>
      <c r="C44" s="144" t="s">
        <v>196</v>
      </c>
      <c r="D44" s="140">
        <v>30</v>
      </c>
      <c r="E44" s="145">
        <v>1</v>
      </c>
      <c r="F44" s="140">
        <v>30</v>
      </c>
      <c r="G44" s="140"/>
      <c r="H44" s="141">
        <f t="shared" si="0"/>
        <v>30</v>
      </c>
      <c r="I44" s="135" t="s">
        <v>403</v>
      </c>
      <c r="J44" s="195"/>
      <c r="K44" s="195"/>
      <c r="L44" s="195"/>
      <c r="M44" s="195"/>
      <c r="N44" s="195"/>
      <c r="O44" s="195"/>
      <c r="P44" s="195"/>
      <c r="Q44" s="195"/>
      <c r="R44" s="195"/>
      <c r="S44" s="195"/>
      <c r="T44" s="195"/>
      <c r="U44" s="195"/>
      <c r="V44" s="195"/>
      <c r="W44" s="195"/>
      <c r="X44" s="195"/>
    </row>
    <row r="45" spans="1:24" s="120" customFormat="1" ht="15.75">
      <c r="A45" s="146">
        <v>42</v>
      </c>
      <c r="B45" s="161"/>
      <c r="C45" s="168" t="s">
        <v>196</v>
      </c>
      <c r="D45" s="165"/>
      <c r="E45" s="165"/>
      <c r="F45" s="165"/>
      <c r="G45" s="165"/>
      <c r="H45" s="141">
        <f aca="true" t="shared" si="1" ref="H45:H53">F45+G45</f>
        <v>0</v>
      </c>
      <c r="I45" s="161"/>
      <c r="J45" s="195"/>
      <c r="K45" s="195"/>
      <c r="L45" s="195"/>
      <c r="M45" s="195"/>
      <c r="N45" s="195"/>
      <c r="O45" s="195"/>
      <c r="P45" s="195"/>
      <c r="Q45" s="195"/>
      <c r="R45" s="195"/>
      <c r="S45" s="195"/>
      <c r="T45" s="195"/>
      <c r="U45" s="195"/>
      <c r="V45" s="195"/>
      <c r="W45" s="195"/>
      <c r="X45" s="195"/>
    </row>
    <row r="46" spans="1:24" s="120" customFormat="1" ht="15.75">
      <c r="A46" s="146">
        <v>43</v>
      </c>
      <c r="B46" s="161"/>
      <c r="C46" s="168" t="s">
        <v>196</v>
      </c>
      <c r="D46" s="165"/>
      <c r="E46" s="165"/>
      <c r="F46" s="165"/>
      <c r="G46" s="165"/>
      <c r="H46" s="141">
        <f t="shared" si="1"/>
        <v>0</v>
      </c>
      <c r="I46" s="161"/>
      <c r="J46" s="195"/>
      <c r="K46" s="195"/>
      <c r="L46" s="195"/>
      <c r="M46" s="195"/>
      <c r="N46" s="195"/>
      <c r="O46" s="195"/>
      <c r="P46" s="195"/>
      <c r="Q46" s="195"/>
      <c r="R46" s="195"/>
      <c r="S46" s="195"/>
      <c r="T46" s="195"/>
      <c r="U46" s="195"/>
      <c r="V46" s="195"/>
      <c r="W46" s="195"/>
      <c r="X46" s="195"/>
    </row>
    <row r="47" spans="1:24" s="120" customFormat="1" ht="15.75">
      <c r="A47" s="146">
        <v>44</v>
      </c>
      <c r="B47" s="161"/>
      <c r="C47" s="168" t="s">
        <v>196</v>
      </c>
      <c r="D47" s="165"/>
      <c r="E47" s="165"/>
      <c r="F47" s="165"/>
      <c r="G47" s="165"/>
      <c r="H47" s="141">
        <f t="shared" si="1"/>
        <v>0</v>
      </c>
      <c r="I47" s="161"/>
      <c r="J47" s="195"/>
      <c r="K47" s="195"/>
      <c r="L47" s="195"/>
      <c r="M47" s="195"/>
      <c r="N47" s="195"/>
      <c r="O47" s="195"/>
      <c r="P47" s="195"/>
      <c r="Q47" s="195"/>
      <c r="R47" s="195"/>
      <c r="S47" s="195"/>
      <c r="T47" s="195"/>
      <c r="U47" s="195"/>
      <c r="V47" s="195"/>
      <c r="W47" s="195"/>
      <c r="X47" s="195"/>
    </row>
    <row r="48" spans="1:24" s="120" customFormat="1" ht="15.75">
      <c r="A48" s="146">
        <v>45</v>
      </c>
      <c r="B48" s="161"/>
      <c r="C48" s="168" t="s">
        <v>196</v>
      </c>
      <c r="D48" s="165"/>
      <c r="E48" s="165"/>
      <c r="F48" s="165"/>
      <c r="G48" s="165"/>
      <c r="H48" s="141">
        <f t="shared" si="1"/>
        <v>0</v>
      </c>
      <c r="I48" s="161"/>
      <c r="J48" s="195"/>
      <c r="K48" s="195"/>
      <c r="L48" s="195"/>
      <c r="M48" s="195"/>
      <c r="N48" s="195"/>
      <c r="O48" s="195"/>
      <c r="P48" s="195"/>
      <c r="Q48" s="195"/>
      <c r="R48" s="195"/>
      <c r="S48" s="195"/>
      <c r="T48" s="195"/>
      <c r="U48" s="195"/>
      <c r="V48" s="195"/>
      <c r="W48" s="195"/>
      <c r="X48" s="195"/>
    </row>
    <row r="49" spans="1:24" s="120" customFormat="1" ht="15.75">
      <c r="A49" s="146">
        <v>46</v>
      </c>
      <c r="B49" s="161"/>
      <c r="C49" s="168" t="s">
        <v>196</v>
      </c>
      <c r="D49" s="165"/>
      <c r="E49" s="165"/>
      <c r="F49" s="165"/>
      <c r="G49" s="165"/>
      <c r="H49" s="141">
        <f t="shared" si="1"/>
        <v>0</v>
      </c>
      <c r="I49" s="161"/>
      <c r="J49" s="195"/>
      <c r="K49" s="195"/>
      <c r="L49" s="195"/>
      <c r="M49" s="195"/>
      <c r="N49" s="195"/>
      <c r="O49" s="195"/>
      <c r="P49" s="195"/>
      <c r="Q49" s="195"/>
      <c r="R49" s="195"/>
      <c r="S49" s="195"/>
      <c r="T49" s="195"/>
      <c r="U49" s="195"/>
      <c r="V49" s="195"/>
      <c r="W49" s="195"/>
      <c r="X49" s="195"/>
    </row>
    <row r="50" spans="1:24" s="120" customFormat="1" ht="15.75">
      <c r="A50" s="146">
        <v>47</v>
      </c>
      <c r="B50" s="161"/>
      <c r="C50" s="168" t="s">
        <v>196</v>
      </c>
      <c r="D50" s="165"/>
      <c r="E50" s="165"/>
      <c r="F50" s="165"/>
      <c r="G50" s="165"/>
      <c r="H50" s="141">
        <f t="shared" si="1"/>
        <v>0</v>
      </c>
      <c r="I50" s="161"/>
      <c r="J50" s="195"/>
      <c r="K50" s="195"/>
      <c r="L50" s="195"/>
      <c r="M50" s="195"/>
      <c r="N50" s="195"/>
      <c r="O50" s="195"/>
      <c r="P50" s="195"/>
      <c r="Q50" s="195"/>
      <c r="R50" s="195"/>
      <c r="S50" s="195"/>
      <c r="T50" s="195"/>
      <c r="U50" s="195"/>
      <c r="V50" s="195"/>
      <c r="W50" s="195"/>
      <c r="X50" s="195"/>
    </row>
    <row r="51" spans="1:24" s="120" customFormat="1" ht="15.75">
      <c r="A51" s="146">
        <v>48</v>
      </c>
      <c r="B51" s="161"/>
      <c r="C51" s="168" t="s">
        <v>196</v>
      </c>
      <c r="D51" s="165"/>
      <c r="E51" s="165"/>
      <c r="F51" s="165"/>
      <c r="G51" s="165"/>
      <c r="H51" s="141">
        <f t="shared" si="1"/>
        <v>0</v>
      </c>
      <c r="I51" s="161"/>
      <c r="J51" s="195"/>
      <c r="K51" s="195"/>
      <c r="L51" s="195"/>
      <c r="M51" s="195"/>
      <c r="N51" s="195"/>
      <c r="O51" s="195"/>
      <c r="P51" s="195"/>
      <c r="Q51" s="195"/>
      <c r="R51" s="195"/>
      <c r="S51" s="195"/>
      <c r="T51" s="195"/>
      <c r="U51" s="195"/>
      <c r="V51" s="195"/>
      <c r="W51" s="195"/>
      <c r="X51" s="195"/>
    </row>
    <row r="52" spans="1:24" s="120" customFormat="1" ht="15.75">
      <c r="A52" s="146">
        <v>49</v>
      </c>
      <c r="B52" s="161"/>
      <c r="C52" s="168" t="s">
        <v>196</v>
      </c>
      <c r="D52" s="165"/>
      <c r="E52" s="165"/>
      <c r="F52" s="165"/>
      <c r="G52" s="165"/>
      <c r="H52" s="141">
        <f t="shared" si="1"/>
        <v>0</v>
      </c>
      <c r="I52" s="161"/>
      <c r="J52" s="195"/>
      <c r="K52" s="195"/>
      <c r="L52" s="195"/>
      <c r="M52" s="195"/>
      <c r="N52" s="195"/>
      <c r="O52" s="195"/>
      <c r="P52" s="195"/>
      <c r="Q52" s="195"/>
      <c r="R52" s="195"/>
      <c r="S52" s="195"/>
      <c r="T52" s="195"/>
      <c r="U52" s="195"/>
      <c r="V52" s="195"/>
      <c r="W52" s="195"/>
      <c r="X52" s="195"/>
    </row>
    <row r="53" spans="1:24" s="120" customFormat="1" ht="15.75">
      <c r="A53" s="146">
        <v>50</v>
      </c>
      <c r="B53" s="161"/>
      <c r="C53" s="168" t="s">
        <v>196</v>
      </c>
      <c r="D53" s="165"/>
      <c r="E53" s="165"/>
      <c r="F53" s="165"/>
      <c r="G53" s="165"/>
      <c r="H53" s="141">
        <f t="shared" si="1"/>
        <v>0</v>
      </c>
      <c r="I53" s="161"/>
      <c r="J53" s="195"/>
      <c r="K53" s="195"/>
      <c r="L53" s="195"/>
      <c r="M53" s="195"/>
      <c r="N53" s="195"/>
      <c r="O53" s="195"/>
      <c r="P53" s="195"/>
      <c r="Q53" s="195"/>
      <c r="R53" s="195"/>
      <c r="S53" s="195"/>
      <c r="T53" s="195"/>
      <c r="U53" s="195"/>
      <c r="V53" s="195"/>
      <c r="W53" s="195"/>
      <c r="X53" s="195"/>
    </row>
    <row r="54" spans="1:25" ht="37.5" customHeight="1">
      <c r="A54" s="313" t="s">
        <v>55</v>
      </c>
      <c r="B54" s="314"/>
      <c r="C54" s="101"/>
      <c r="D54" s="176"/>
      <c r="E54" s="176"/>
      <c r="F54" s="167">
        <f>SUM(F4:F53)</f>
        <v>7847</v>
      </c>
      <c r="G54" s="167">
        <f>SUM(G4:G53)</f>
        <v>371</v>
      </c>
      <c r="H54" s="167">
        <f>SUM(H4:H53)</f>
        <v>8218</v>
      </c>
      <c r="I54" s="97"/>
      <c r="J54" s="105"/>
      <c r="K54" s="201"/>
      <c r="L54" s="201"/>
      <c r="M54" s="201"/>
      <c r="N54" s="201"/>
      <c r="O54" s="201"/>
      <c r="P54" s="201"/>
      <c r="Q54" s="201"/>
      <c r="R54" s="201"/>
      <c r="S54" s="201"/>
      <c r="T54" s="201"/>
      <c r="U54" s="201"/>
      <c r="V54" s="201"/>
      <c r="W54" s="203"/>
      <c r="X54" s="203"/>
      <c r="Y54" s="181"/>
    </row>
    <row r="55" spans="1:24" ht="47.25" customHeight="1">
      <c r="A55" s="116" t="s">
        <v>107</v>
      </c>
      <c r="B55" s="128"/>
      <c r="C55" s="128"/>
      <c r="D55" s="129"/>
      <c r="E55" s="129"/>
      <c r="F55" s="129"/>
      <c r="G55" s="129"/>
      <c r="H55" s="129"/>
      <c r="I55" s="129"/>
      <c r="J55" s="105"/>
      <c r="K55" s="198"/>
      <c r="L55" s="198"/>
      <c r="M55" s="198"/>
      <c r="N55" s="198"/>
      <c r="O55" s="198"/>
      <c r="P55" s="198"/>
      <c r="Q55" s="198"/>
      <c r="R55" s="198"/>
      <c r="S55" s="198"/>
      <c r="T55" s="198"/>
      <c r="U55" s="198"/>
      <c r="V55" s="199"/>
      <c r="W55" s="199"/>
      <c r="X55" s="199"/>
    </row>
  </sheetData>
  <sheetProtection/>
  <mergeCells count="1">
    <mergeCell ref="A54:B54"/>
  </mergeCells>
  <printOptions/>
  <pageMargins left="0.75" right="0.75" top="1" bottom="1.24" header="0.5" footer="0.5"/>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N25"/>
  <sheetViews>
    <sheetView zoomScalePageLayoutView="0" workbookViewId="0" topLeftCell="A13">
      <selection activeCell="E13" sqref="E13"/>
    </sheetView>
  </sheetViews>
  <sheetFormatPr defaultColWidth="9.00390625" defaultRowHeight="16.5"/>
  <cols>
    <col min="1" max="1" width="3.875" style="80" customWidth="1"/>
    <col min="2" max="2" width="14.625" style="80" customWidth="1"/>
    <col min="3" max="3" width="5.50390625" style="80" bestFit="1" customWidth="1"/>
    <col min="4" max="4" width="8.625" style="80" customWidth="1"/>
    <col min="5" max="5" width="5.50390625" style="80" bestFit="1" customWidth="1"/>
    <col min="6" max="6" width="13.00390625" style="80" customWidth="1"/>
    <col min="7" max="7" width="11.625" style="80" customWidth="1"/>
    <col min="8" max="8" width="13.50390625" style="80" customWidth="1"/>
    <col min="9" max="9" width="17.125" style="80" customWidth="1"/>
    <col min="10" max="16384" width="8.875" style="80" customWidth="1"/>
  </cols>
  <sheetData>
    <row r="1" spans="1:9" ht="15.75">
      <c r="A1" s="113" t="s">
        <v>405</v>
      </c>
      <c r="B1" s="113"/>
      <c r="C1" s="113"/>
      <c r="D1" s="113"/>
      <c r="E1" s="113"/>
      <c r="F1" s="113"/>
      <c r="G1" s="113"/>
      <c r="H1" s="113"/>
      <c r="I1" s="113"/>
    </row>
    <row r="2" spans="1:9" ht="15.75">
      <c r="A2" s="113"/>
      <c r="B2" s="113"/>
      <c r="C2" s="113"/>
      <c r="D2" s="113"/>
      <c r="E2" s="113"/>
      <c r="F2" s="113"/>
      <c r="G2" s="113"/>
      <c r="H2" s="113"/>
      <c r="I2" s="117" t="s">
        <v>108</v>
      </c>
    </row>
    <row r="3" spans="1:13" s="120" customFormat="1" ht="32.25">
      <c r="A3" s="118" t="s">
        <v>109</v>
      </c>
      <c r="B3" s="118" t="s">
        <v>110</v>
      </c>
      <c r="C3" s="118" t="s">
        <v>111</v>
      </c>
      <c r="D3" s="118" t="s">
        <v>112</v>
      </c>
      <c r="E3" s="118" t="s">
        <v>113</v>
      </c>
      <c r="F3" s="118" t="s">
        <v>114</v>
      </c>
      <c r="G3" s="118" t="s">
        <v>115</v>
      </c>
      <c r="H3" s="118" t="s">
        <v>116</v>
      </c>
      <c r="I3" s="118" t="s">
        <v>117</v>
      </c>
      <c r="J3" s="204"/>
      <c r="K3" s="198"/>
      <c r="L3" s="198"/>
      <c r="M3" s="199"/>
    </row>
    <row r="4" spans="1:9" ht="25.5" customHeight="1">
      <c r="A4" s="119">
        <v>1</v>
      </c>
      <c r="B4" s="147" t="s">
        <v>406</v>
      </c>
      <c r="C4" s="148" t="s">
        <v>407</v>
      </c>
      <c r="D4" s="140">
        <v>1000</v>
      </c>
      <c r="E4" s="140">
        <v>1</v>
      </c>
      <c r="F4" s="140">
        <v>1000</v>
      </c>
      <c r="G4" s="140"/>
      <c r="H4" s="141">
        <f aca="true" t="shared" si="0" ref="H4:H15">F4+G4</f>
        <v>1000</v>
      </c>
      <c r="I4" s="135" t="s">
        <v>408</v>
      </c>
    </row>
    <row r="5" spans="1:9" ht="25.5" customHeight="1">
      <c r="A5" s="119">
        <v>2</v>
      </c>
      <c r="B5" s="147" t="s">
        <v>409</v>
      </c>
      <c r="C5" s="148" t="s">
        <v>196</v>
      </c>
      <c r="D5" s="140">
        <v>5900</v>
      </c>
      <c r="E5" s="140">
        <v>1</v>
      </c>
      <c r="F5" s="140">
        <v>5900</v>
      </c>
      <c r="G5" s="140"/>
      <c r="H5" s="141">
        <f t="shared" si="0"/>
        <v>5900</v>
      </c>
      <c r="I5" s="135" t="s">
        <v>410</v>
      </c>
    </row>
    <row r="6" spans="1:9" ht="25.5" customHeight="1">
      <c r="A6" s="119">
        <v>3</v>
      </c>
      <c r="B6" s="147" t="s">
        <v>556</v>
      </c>
      <c r="C6" s="144" t="s">
        <v>196</v>
      </c>
      <c r="D6" s="140">
        <v>68</v>
      </c>
      <c r="E6" s="140">
        <v>1</v>
      </c>
      <c r="F6" s="140">
        <v>68</v>
      </c>
      <c r="G6" s="140"/>
      <c r="H6" s="141">
        <f t="shared" si="0"/>
        <v>68</v>
      </c>
      <c r="I6" s="135" t="s">
        <v>411</v>
      </c>
    </row>
    <row r="7" spans="1:9" ht="25.5" customHeight="1">
      <c r="A7" s="119">
        <v>4</v>
      </c>
      <c r="B7" s="147" t="s">
        <v>557</v>
      </c>
      <c r="C7" s="144" t="s">
        <v>196</v>
      </c>
      <c r="D7" s="140">
        <v>30</v>
      </c>
      <c r="E7" s="140">
        <v>3</v>
      </c>
      <c r="F7" s="140">
        <v>90</v>
      </c>
      <c r="G7" s="140"/>
      <c r="H7" s="141">
        <f t="shared" si="0"/>
        <v>90</v>
      </c>
      <c r="I7" s="135" t="s">
        <v>412</v>
      </c>
    </row>
    <row r="8" spans="1:9" ht="25.5" customHeight="1">
      <c r="A8" s="119">
        <v>5</v>
      </c>
      <c r="B8" s="147" t="s">
        <v>413</v>
      </c>
      <c r="C8" s="144" t="s">
        <v>196</v>
      </c>
      <c r="D8" s="140">
        <v>35</v>
      </c>
      <c r="E8" s="140">
        <v>2</v>
      </c>
      <c r="F8" s="140">
        <v>70</v>
      </c>
      <c r="G8" s="140"/>
      <c r="H8" s="141">
        <f t="shared" si="0"/>
        <v>70</v>
      </c>
      <c r="I8" s="135" t="s">
        <v>412</v>
      </c>
    </row>
    <row r="9" spans="1:9" ht="25.5" customHeight="1">
      <c r="A9" s="119">
        <v>6</v>
      </c>
      <c r="B9" s="147" t="s">
        <v>414</v>
      </c>
      <c r="C9" s="144" t="s">
        <v>196</v>
      </c>
      <c r="D9" s="140">
        <v>20</v>
      </c>
      <c r="E9" s="140">
        <v>3</v>
      </c>
      <c r="F9" s="140">
        <v>60</v>
      </c>
      <c r="G9" s="140"/>
      <c r="H9" s="141">
        <f t="shared" si="0"/>
        <v>60</v>
      </c>
      <c r="I9" s="135" t="s">
        <v>412</v>
      </c>
    </row>
    <row r="10" spans="1:9" ht="25.5" customHeight="1">
      <c r="A10" s="119">
        <v>7</v>
      </c>
      <c r="B10" s="147" t="s">
        <v>558</v>
      </c>
      <c r="C10" s="144" t="s">
        <v>196</v>
      </c>
      <c r="D10" s="140">
        <v>100</v>
      </c>
      <c r="E10" s="140">
        <v>1</v>
      </c>
      <c r="F10" s="140">
        <v>100</v>
      </c>
      <c r="G10" s="140"/>
      <c r="H10" s="141">
        <f t="shared" si="0"/>
        <v>100</v>
      </c>
      <c r="I10" s="135" t="s">
        <v>415</v>
      </c>
    </row>
    <row r="11" spans="1:9" ht="25.5" customHeight="1">
      <c r="A11" s="119">
        <v>8</v>
      </c>
      <c r="B11" s="147" t="s">
        <v>559</v>
      </c>
      <c r="C11" s="144" t="s">
        <v>196</v>
      </c>
      <c r="D11" s="140">
        <v>25</v>
      </c>
      <c r="E11" s="140">
        <v>20</v>
      </c>
      <c r="F11" s="140">
        <v>500</v>
      </c>
      <c r="G11" s="140"/>
      <c r="H11" s="141">
        <f t="shared" si="0"/>
        <v>500</v>
      </c>
      <c r="I11" s="135" t="s">
        <v>416</v>
      </c>
    </row>
    <row r="12" spans="1:9" ht="25.5" customHeight="1">
      <c r="A12" s="119">
        <v>9</v>
      </c>
      <c r="B12" s="147" t="s">
        <v>417</v>
      </c>
      <c r="C12" s="144" t="s">
        <v>196</v>
      </c>
      <c r="D12" s="140">
        <v>60</v>
      </c>
      <c r="E12" s="140">
        <v>1</v>
      </c>
      <c r="F12" s="140">
        <v>60</v>
      </c>
      <c r="G12" s="140"/>
      <c r="H12" s="141">
        <f t="shared" si="0"/>
        <v>60</v>
      </c>
      <c r="I12" s="135" t="s">
        <v>418</v>
      </c>
    </row>
    <row r="13" spans="1:9" ht="25.5" customHeight="1">
      <c r="A13" s="119">
        <v>10</v>
      </c>
      <c r="B13" s="147" t="s">
        <v>419</v>
      </c>
      <c r="C13" s="144" t="s">
        <v>196</v>
      </c>
      <c r="D13" s="140">
        <v>95</v>
      </c>
      <c r="E13" s="140">
        <v>1</v>
      </c>
      <c r="F13" s="140">
        <v>95</v>
      </c>
      <c r="G13" s="140"/>
      <c r="H13" s="141">
        <f t="shared" si="0"/>
        <v>95</v>
      </c>
      <c r="I13" s="135" t="s">
        <v>418</v>
      </c>
    </row>
    <row r="14" spans="1:9" ht="25.5" customHeight="1">
      <c r="A14" s="119">
        <v>11</v>
      </c>
      <c r="B14" s="147" t="s">
        <v>420</v>
      </c>
      <c r="C14" s="144" t="s">
        <v>196</v>
      </c>
      <c r="D14" s="140">
        <v>80</v>
      </c>
      <c r="E14" s="140">
        <v>1</v>
      </c>
      <c r="F14" s="140">
        <v>80</v>
      </c>
      <c r="G14" s="140"/>
      <c r="H14" s="141">
        <f t="shared" si="0"/>
        <v>80</v>
      </c>
      <c r="I14" s="135" t="s">
        <v>418</v>
      </c>
    </row>
    <row r="15" spans="1:9" ht="25.5" customHeight="1">
      <c r="A15" s="119">
        <v>12</v>
      </c>
      <c r="B15" s="147" t="s">
        <v>421</v>
      </c>
      <c r="C15" s="144" t="s">
        <v>196</v>
      </c>
      <c r="D15" s="140">
        <v>23</v>
      </c>
      <c r="E15" s="140">
        <v>1</v>
      </c>
      <c r="F15" s="140">
        <v>23</v>
      </c>
      <c r="G15" s="140"/>
      <c r="H15" s="141">
        <f t="shared" si="0"/>
        <v>23</v>
      </c>
      <c r="I15" s="135" t="s">
        <v>418</v>
      </c>
    </row>
    <row r="16" spans="1:9" ht="16.5" customHeight="1">
      <c r="A16" s="119">
        <v>13</v>
      </c>
      <c r="B16" s="147"/>
      <c r="C16" s="144" t="s">
        <v>196</v>
      </c>
      <c r="D16" s="140"/>
      <c r="E16" s="145"/>
      <c r="F16" s="140"/>
      <c r="G16" s="140"/>
      <c r="H16" s="141">
        <f aca="true" t="shared" si="1" ref="H16:H23">F16+G16</f>
        <v>0</v>
      </c>
      <c r="I16" s="135"/>
    </row>
    <row r="17" spans="1:9" ht="16.5" customHeight="1">
      <c r="A17" s="119">
        <v>14</v>
      </c>
      <c r="B17" s="147"/>
      <c r="C17" s="144" t="s">
        <v>196</v>
      </c>
      <c r="D17" s="140"/>
      <c r="E17" s="145"/>
      <c r="F17" s="140"/>
      <c r="G17" s="140"/>
      <c r="H17" s="141">
        <f t="shared" si="1"/>
        <v>0</v>
      </c>
      <c r="I17" s="135"/>
    </row>
    <row r="18" spans="1:9" ht="16.5" customHeight="1">
      <c r="A18" s="119">
        <v>15</v>
      </c>
      <c r="B18" s="147"/>
      <c r="C18" s="144" t="s">
        <v>196</v>
      </c>
      <c r="D18" s="140"/>
      <c r="E18" s="145"/>
      <c r="F18" s="140"/>
      <c r="G18" s="140"/>
      <c r="H18" s="141">
        <f t="shared" si="1"/>
        <v>0</v>
      </c>
      <c r="I18" s="135"/>
    </row>
    <row r="19" spans="1:9" ht="16.5" customHeight="1">
      <c r="A19" s="119">
        <v>16</v>
      </c>
      <c r="B19" s="147"/>
      <c r="C19" s="144" t="s">
        <v>196</v>
      </c>
      <c r="D19" s="140"/>
      <c r="E19" s="145"/>
      <c r="F19" s="140"/>
      <c r="G19" s="140"/>
      <c r="H19" s="141">
        <f t="shared" si="1"/>
        <v>0</v>
      </c>
      <c r="I19" s="135"/>
    </row>
    <row r="20" spans="1:9" ht="16.5" customHeight="1">
      <c r="A20" s="119">
        <v>17</v>
      </c>
      <c r="B20" s="147"/>
      <c r="C20" s="144" t="s">
        <v>196</v>
      </c>
      <c r="D20" s="140"/>
      <c r="E20" s="145"/>
      <c r="F20" s="140"/>
      <c r="G20" s="140"/>
      <c r="H20" s="141">
        <f t="shared" si="1"/>
        <v>0</v>
      </c>
      <c r="I20" s="135"/>
    </row>
    <row r="21" spans="1:9" ht="16.5" customHeight="1">
      <c r="A21" s="119">
        <v>18</v>
      </c>
      <c r="B21" s="147"/>
      <c r="C21" s="144" t="s">
        <v>196</v>
      </c>
      <c r="D21" s="140"/>
      <c r="E21" s="145"/>
      <c r="F21" s="140"/>
      <c r="G21" s="140"/>
      <c r="H21" s="141">
        <f t="shared" si="1"/>
        <v>0</v>
      </c>
      <c r="I21" s="135"/>
    </row>
    <row r="22" spans="1:9" ht="16.5" customHeight="1">
      <c r="A22" s="119">
        <v>19</v>
      </c>
      <c r="B22" s="147"/>
      <c r="C22" s="144" t="s">
        <v>196</v>
      </c>
      <c r="D22" s="140"/>
      <c r="E22" s="145"/>
      <c r="F22" s="140"/>
      <c r="G22" s="140"/>
      <c r="H22" s="141">
        <f t="shared" si="1"/>
        <v>0</v>
      </c>
      <c r="I22" s="135"/>
    </row>
    <row r="23" spans="1:9" ht="16.5" customHeight="1">
      <c r="A23" s="119">
        <v>20</v>
      </c>
      <c r="B23" s="147"/>
      <c r="C23" s="144" t="s">
        <v>196</v>
      </c>
      <c r="D23" s="140"/>
      <c r="E23" s="145"/>
      <c r="F23" s="140"/>
      <c r="G23" s="140"/>
      <c r="H23" s="141">
        <f t="shared" si="1"/>
        <v>0</v>
      </c>
      <c r="I23" s="135"/>
    </row>
    <row r="24" spans="1:14" ht="37.5" customHeight="1">
      <c r="A24" s="313" t="s">
        <v>118</v>
      </c>
      <c r="B24" s="314"/>
      <c r="C24" s="101"/>
      <c r="D24" s="127"/>
      <c r="E24" s="127"/>
      <c r="F24" s="123">
        <f>SUM(F4:F23)</f>
        <v>8046</v>
      </c>
      <c r="G24" s="123">
        <f>SUM(G4:G23)</f>
        <v>0</v>
      </c>
      <c r="H24" s="123">
        <f>SUM(H4:H23)</f>
        <v>8046</v>
      </c>
      <c r="I24" s="97"/>
      <c r="J24" s="205"/>
      <c r="K24" s="206"/>
      <c r="L24" s="206"/>
      <c r="M24" s="206"/>
      <c r="N24" s="182"/>
    </row>
    <row r="25" spans="1:13" ht="19.5" customHeight="1">
      <c r="A25" s="116" t="s">
        <v>119</v>
      </c>
      <c r="B25" s="128"/>
      <c r="C25" s="128"/>
      <c r="D25" s="129"/>
      <c r="E25" s="129"/>
      <c r="F25" s="129"/>
      <c r="G25" s="129"/>
      <c r="H25" s="129"/>
      <c r="I25" s="202"/>
      <c r="J25" s="207"/>
      <c r="K25" s="198"/>
      <c r="L25" s="198"/>
      <c r="M25" s="196"/>
    </row>
  </sheetData>
  <sheetProtection/>
  <mergeCells count="1">
    <mergeCell ref="A24:B24"/>
  </mergeCells>
  <printOptions/>
  <pageMargins left="0.75" right="0.75" top="1" bottom="1.24" header="0.5" footer="0.5"/>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P13"/>
  <sheetViews>
    <sheetView zoomScalePageLayoutView="0" workbookViewId="0" topLeftCell="A13">
      <selection activeCell="N7" sqref="N7"/>
    </sheetView>
  </sheetViews>
  <sheetFormatPr defaultColWidth="9.00390625" defaultRowHeight="16.5"/>
  <cols>
    <col min="1" max="1" width="3.75390625" style="80" customWidth="1"/>
    <col min="2" max="2" width="12.50390625" style="80" customWidth="1"/>
    <col min="3" max="3" width="3.375" style="80" customWidth="1"/>
    <col min="4" max="4" width="12.625" style="80" customWidth="1"/>
    <col min="5" max="5" width="14.25390625" style="80" customWidth="1"/>
    <col min="6" max="6" width="16.75390625" style="80" customWidth="1"/>
    <col min="7" max="7" width="13.875" style="80" customWidth="1"/>
    <col min="8" max="8" width="12.375" style="80" customWidth="1"/>
    <col min="9" max="9" width="15.75390625" style="80" customWidth="1"/>
    <col min="10" max="16384" width="8.875" style="80" customWidth="1"/>
  </cols>
  <sheetData>
    <row r="1" spans="1:16" ht="15.75">
      <c r="A1" s="316" t="s">
        <v>422</v>
      </c>
      <c r="B1" s="316"/>
      <c r="C1" s="316"/>
      <c r="D1" s="316"/>
      <c r="E1" s="316"/>
      <c r="F1" s="317"/>
      <c r="G1" s="317"/>
      <c r="H1" s="317"/>
      <c r="I1" s="113"/>
      <c r="J1" s="113"/>
      <c r="K1" s="113"/>
      <c r="L1" s="113"/>
      <c r="M1" s="113"/>
      <c r="N1" s="113"/>
      <c r="O1" s="113"/>
      <c r="P1" s="113"/>
    </row>
    <row r="2" spans="1:7" ht="15.75">
      <c r="A2" s="318" t="s">
        <v>120</v>
      </c>
      <c r="B2" s="318"/>
      <c r="C2" s="318"/>
      <c r="D2" s="318"/>
      <c r="E2" s="319"/>
      <c r="F2" s="319"/>
      <c r="G2" s="319"/>
    </row>
    <row r="3" spans="1:16" ht="48" customHeight="1">
      <c r="A3" s="118" t="s">
        <v>121</v>
      </c>
      <c r="B3" s="118" t="s">
        <v>122</v>
      </c>
      <c r="C3" s="118" t="s">
        <v>123</v>
      </c>
      <c r="D3" s="118" t="s">
        <v>124</v>
      </c>
      <c r="E3" s="118" t="s">
        <v>125</v>
      </c>
      <c r="F3" s="124" t="s">
        <v>126</v>
      </c>
      <c r="G3" s="118" t="s">
        <v>127</v>
      </c>
      <c r="H3" s="208"/>
      <c r="I3" s="209"/>
      <c r="J3" s="209"/>
      <c r="K3" s="209"/>
      <c r="L3" s="113"/>
      <c r="M3" s="113"/>
      <c r="N3" s="113"/>
      <c r="O3" s="113"/>
      <c r="P3" s="113"/>
    </row>
    <row r="4" spans="1:16" ht="57.75" customHeight="1">
      <c r="A4" s="119">
        <v>1</v>
      </c>
      <c r="B4" s="143" t="s">
        <v>423</v>
      </c>
      <c r="C4" s="240" t="s">
        <v>424</v>
      </c>
      <c r="D4" s="143" t="s">
        <v>425</v>
      </c>
      <c r="E4" s="149"/>
      <c r="F4" s="150">
        <v>200</v>
      </c>
      <c r="G4" s="149">
        <f>E4+F4</f>
        <v>200</v>
      </c>
      <c r="H4" s="191"/>
      <c r="I4" s="191"/>
      <c r="J4" s="191"/>
      <c r="K4" s="190"/>
      <c r="L4" s="113"/>
      <c r="M4" s="113"/>
      <c r="N4" s="113"/>
      <c r="O4" s="113"/>
      <c r="P4" s="113"/>
    </row>
    <row r="5" spans="1:16" ht="58.5" customHeight="1">
      <c r="A5" s="119">
        <v>2</v>
      </c>
      <c r="B5" s="143" t="s">
        <v>426</v>
      </c>
      <c r="C5" s="240" t="s">
        <v>424</v>
      </c>
      <c r="D5" s="143" t="s">
        <v>427</v>
      </c>
      <c r="E5" s="149">
        <v>100</v>
      </c>
      <c r="F5" s="150"/>
      <c r="G5" s="149">
        <f>E5+F5</f>
        <v>100</v>
      </c>
      <c r="H5" s="191"/>
      <c r="I5" s="191"/>
      <c r="J5" s="191"/>
      <c r="K5" s="190"/>
      <c r="L5" s="113"/>
      <c r="M5" s="113"/>
      <c r="N5" s="113"/>
      <c r="O5" s="113"/>
      <c r="P5" s="113"/>
    </row>
    <row r="6" spans="1:16" ht="70.5" customHeight="1">
      <c r="A6" s="119">
        <v>3</v>
      </c>
      <c r="B6" s="159"/>
      <c r="C6" s="97" t="s">
        <v>201</v>
      </c>
      <c r="D6" s="159"/>
      <c r="E6" s="122"/>
      <c r="F6" s="130"/>
      <c r="G6" s="122">
        <f aca="true" t="shared" si="0" ref="G6:G11">E6+F6</f>
        <v>0</v>
      </c>
      <c r="H6" s="191"/>
      <c r="I6" s="191"/>
      <c r="J6" s="191"/>
      <c r="K6" s="190"/>
      <c r="L6" s="113"/>
      <c r="M6" s="113"/>
      <c r="N6" s="113"/>
      <c r="O6" s="113"/>
      <c r="P6" s="113"/>
    </row>
    <row r="7" spans="1:11" ht="58.5" customHeight="1">
      <c r="A7" s="119">
        <v>4</v>
      </c>
      <c r="B7" s="159"/>
      <c r="C7" s="97" t="s">
        <v>201</v>
      </c>
      <c r="D7" s="159"/>
      <c r="E7" s="122"/>
      <c r="F7" s="130"/>
      <c r="G7" s="122">
        <f t="shared" si="0"/>
        <v>0</v>
      </c>
      <c r="H7" s="181"/>
      <c r="I7" s="181"/>
      <c r="J7" s="181"/>
      <c r="K7" s="181"/>
    </row>
    <row r="8" spans="1:11" ht="74.25" customHeight="1">
      <c r="A8" s="119">
        <v>5</v>
      </c>
      <c r="B8" s="97"/>
      <c r="C8" s="97" t="s">
        <v>197</v>
      </c>
      <c r="D8" s="159"/>
      <c r="E8" s="122"/>
      <c r="F8" s="130"/>
      <c r="G8" s="122">
        <f t="shared" si="0"/>
        <v>0</v>
      </c>
      <c r="H8" s="181"/>
      <c r="I8" s="181"/>
      <c r="J8" s="181"/>
      <c r="K8" s="181"/>
    </row>
    <row r="9" spans="1:11" ht="42" customHeight="1">
      <c r="A9" s="119">
        <v>6</v>
      </c>
      <c r="B9" s="159"/>
      <c r="C9" s="97" t="s">
        <v>201</v>
      </c>
      <c r="D9" s="159"/>
      <c r="E9" s="122"/>
      <c r="F9" s="130"/>
      <c r="G9" s="122">
        <f t="shared" si="0"/>
        <v>0</v>
      </c>
      <c r="H9" s="181"/>
      <c r="I9" s="181"/>
      <c r="J9" s="181"/>
      <c r="K9" s="181"/>
    </row>
    <row r="10" spans="1:11" ht="36.75" customHeight="1">
      <c r="A10" s="119">
        <v>7</v>
      </c>
      <c r="B10" s="159"/>
      <c r="C10" s="97" t="s">
        <v>201</v>
      </c>
      <c r="D10" s="159"/>
      <c r="E10" s="122"/>
      <c r="F10" s="130"/>
      <c r="G10" s="122">
        <f t="shared" si="0"/>
        <v>0</v>
      </c>
      <c r="H10" s="181"/>
      <c r="I10" s="181"/>
      <c r="J10" s="181"/>
      <c r="K10" s="181"/>
    </row>
    <row r="11" spans="1:11" ht="27.75" customHeight="1">
      <c r="A11" s="119"/>
      <c r="B11" s="97"/>
      <c r="C11" s="97" t="s">
        <v>36</v>
      </c>
      <c r="D11" s="97"/>
      <c r="E11" s="122"/>
      <c r="F11" s="130"/>
      <c r="G11" s="122">
        <f t="shared" si="0"/>
        <v>0</v>
      </c>
      <c r="H11" s="181"/>
      <c r="I11" s="181"/>
      <c r="J11" s="181"/>
      <c r="K11" s="181"/>
    </row>
    <row r="12" spans="1:16" ht="27.75" customHeight="1">
      <c r="A12" s="131" t="s">
        <v>128</v>
      </c>
      <c r="B12" s="131"/>
      <c r="C12" s="131"/>
      <c r="D12" s="131"/>
      <c r="E12" s="122">
        <f>SUM(E4:E11)</f>
        <v>100</v>
      </c>
      <c r="F12" s="130">
        <f>SUM(F4:F11)</f>
        <v>200</v>
      </c>
      <c r="G12" s="122">
        <f>SUM(G4:G11)</f>
        <v>300</v>
      </c>
      <c r="H12" s="210"/>
      <c r="I12" s="211"/>
      <c r="J12" s="211"/>
      <c r="K12" s="211"/>
      <c r="L12" s="190"/>
      <c r="M12" s="113"/>
      <c r="N12" s="113"/>
      <c r="O12" s="113"/>
      <c r="P12" s="113"/>
    </row>
    <row r="13" spans="1:11" ht="15.75">
      <c r="A13" s="315" t="s">
        <v>129</v>
      </c>
      <c r="B13" s="315"/>
      <c r="C13" s="315"/>
      <c r="D13" s="315"/>
      <c r="E13" s="310"/>
      <c r="G13" s="214"/>
      <c r="H13" s="213"/>
      <c r="I13" s="209"/>
      <c r="J13" s="209"/>
      <c r="K13" s="212"/>
    </row>
  </sheetData>
  <sheetProtection/>
  <mergeCells count="3">
    <mergeCell ref="A13:E13"/>
    <mergeCell ref="A1:H1"/>
    <mergeCell ref="A2:G2"/>
  </mergeCells>
  <printOptions/>
  <pageMargins left="0.75" right="0.75" top="1.06" bottom="1"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eva99</dc:creator>
  <cp:keywords/>
  <dc:description/>
  <cp:lastModifiedBy>polankuo</cp:lastModifiedBy>
  <cp:lastPrinted>2021-03-12T04:09:55Z</cp:lastPrinted>
  <dcterms:created xsi:type="dcterms:W3CDTF">2015-04-28T17:10:28Z</dcterms:created>
  <dcterms:modified xsi:type="dcterms:W3CDTF">2023-12-21T03:03:07Z</dcterms:modified>
  <cp:category/>
  <cp:version/>
  <cp:contentType/>
  <cp:contentStatus/>
  <cp:revision>4</cp:revision>
</cp:coreProperties>
</file>